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13920" windowWidth="2100" windowHeight="11655" tabRatio="183"/>
  </bookViews>
  <sheets>
    <sheet name="Учебный план" sheetId="5" r:id="rId1"/>
    <sheet name="График" sheetId="4" r:id="rId2"/>
  </sheets>
  <calcPr calcId="145621" refMode="R1C1"/>
</workbook>
</file>

<file path=xl/calcChain.xml><?xml version="1.0" encoding="utf-8"?>
<calcChain xmlns="http://schemas.openxmlformats.org/spreadsheetml/2006/main">
  <c r="H16" i="5" l="1"/>
  <c r="H17" i="5"/>
  <c r="I17" i="5"/>
  <c r="J17" i="5"/>
  <c r="K17" i="5"/>
  <c r="L17" i="5"/>
  <c r="M17" i="5"/>
  <c r="N17" i="5"/>
  <c r="R17" i="5"/>
  <c r="T17" i="5"/>
  <c r="W17" i="5"/>
  <c r="Z17" i="5"/>
  <c r="AA17" i="5"/>
  <c r="Q18" i="5"/>
  <c r="Q17" i="5"/>
  <c r="H19" i="5"/>
  <c r="Q19" i="5"/>
  <c r="H20" i="5"/>
  <c r="H21" i="5"/>
  <c r="AG21" i="5"/>
  <c r="AH21" i="5"/>
  <c r="AI21" i="5"/>
  <c r="AJ21" i="5"/>
  <c r="AK21" i="5"/>
  <c r="AP21" i="5"/>
  <c r="AS21" i="5"/>
  <c r="AT21" i="5"/>
  <c r="AW21" i="5"/>
  <c r="AX21" i="5"/>
  <c r="AY21" i="5"/>
  <c r="BB21" i="5"/>
  <c r="BC21" i="5"/>
  <c r="H22" i="5"/>
  <c r="AN22" i="5"/>
  <c r="AH23" i="5"/>
  <c r="AN23" i="5"/>
  <c r="H24" i="5"/>
  <c r="I24" i="5"/>
  <c r="I21" i="5"/>
  <c r="AN24" i="5"/>
  <c r="H25" i="5"/>
  <c r="AN26" i="5"/>
  <c r="AN27" i="5"/>
  <c r="AH28" i="5"/>
  <c r="AI28" i="5"/>
  <c r="AN28" i="5"/>
  <c r="AJ28" i="5"/>
  <c r="AT28" i="5"/>
  <c r="AW28" i="5"/>
  <c r="AX28" i="5"/>
  <c r="AY28" i="5"/>
  <c r="BB28" i="5"/>
  <c r="BC28" i="5"/>
  <c r="H29" i="5"/>
  <c r="G32" i="5"/>
  <c r="H32" i="5"/>
  <c r="AG32" i="5"/>
  <c r="AH32" i="5"/>
  <c r="BD32" i="5"/>
  <c r="H33" i="5"/>
  <c r="AN33" i="5"/>
  <c r="AN32" i="5"/>
  <c r="BE33" i="5"/>
  <c r="BE32" i="5"/>
  <c r="BK33" i="5"/>
  <c r="BK32" i="5"/>
  <c r="H34" i="5"/>
  <c r="AN34" i="5"/>
  <c r="BK34" i="5"/>
  <c r="G35" i="5"/>
  <c r="H35" i="5"/>
  <c r="Q36" i="5"/>
  <c r="K42" i="5"/>
  <c r="AH42" i="5"/>
  <c r="BE42" i="5"/>
  <c r="AH49" i="5"/>
  <c r="H50" i="5"/>
  <c r="AG50" i="5"/>
  <c r="AI50" i="5"/>
  <c r="AJ50" i="5"/>
  <c r="AK50" i="5"/>
  <c r="BD50" i="5"/>
  <c r="BE50" i="5"/>
  <c r="BF50" i="5"/>
  <c r="BG50" i="5"/>
  <c r="BH50" i="5"/>
  <c r="H52" i="5"/>
  <c r="AH52" i="5"/>
  <c r="AH50" i="5"/>
  <c r="AN52" i="5"/>
  <c r="AN50" i="5"/>
  <c r="BK52" i="5"/>
  <c r="BK50" i="5"/>
  <c r="H53" i="5"/>
  <c r="BD53" i="5"/>
  <c r="G54" i="5"/>
  <c r="I54" i="5"/>
  <c r="I53" i="5"/>
  <c r="J54" i="5"/>
  <c r="J53" i="5"/>
  <c r="L54" i="5"/>
  <c r="L53" i="5"/>
  <c r="M54" i="5"/>
  <c r="M53" i="5"/>
  <c r="N54" i="5"/>
  <c r="N53" i="5"/>
  <c r="AG54" i="5"/>
  <c r="AG53" i="5"/>
  <c r="AI54" i="5"/>
  <c r="AI53" i="5"/>
  <c r="AJ54" i="5"/>
  <c r="AJ53" i="5"/>
  <c r="AK54" i="5"/>
  <c r="AK53" i="5"/>
  <c r="BF54" i="5"/>
  <c r="BF53" i="5"/>
  <c r="BG54" i="5"/>
  <c r="BG53" i="5"/>
  <c r="BH54" i="5"/>
  <c r="BH53" i="5"/>
  <c r="H55" i="5"/>
  <c r="Q55" i="5"/>
  <c r="AH55" i="5"/>
  <c r="BK55" i="5"/>
  <c r="BK54" i="5"/>
  <c r="BK53" i="5"/>
  <c r="H56" i="5"/>
  <c r="H54" i="5"/>
  <c r="K56" i="5"/>
  <c r="K54" i="5"/>
  <c r="K53" i="5"/>
  <c r="AH56" i="5"/>
  <c r="AH54" i="5"/>
  <c r="AH53" i="5"/>
  <c r="BE56" i="5"/>
  <c r="BE54" i="5"/>
  <c r="BE53" i="5"/>
  <c r="H57" i="5"/>
  <c r="Q57" i="5"/>
  <c r="AN57" i="5"/>
  <c r="BK57" i="5"/>
  <c r="H58" i="5"/>
  <c r="BD58" i="5"/>
  <c r="BE58" i="5"/>
  <c r="BF58" i="5"/>
  <c r="BG58" i="5"/>
  <c r="BH58" i="5"/>
  <c r="BK58" i="5"/>
  <c r="H59" i="5"/>
  <c r="H60" i="5"/>
  <c r="H61" i="5"/>
  <c r="K61" i="5"/>
  <c r="AH61" i="5"/>
  <c r="BE61" i="5"/>
  <c r="BB30" i="4"/>
  <c r="BC30" i="4"/>
  <c r="BD30" i="4"/>
  <c r="BE30" i="4"/>
  <c r="BF30" i="4"/>
  <c r="BG30" i="4"/>
  <c r="BH30" i="4"/>
  <c r="BI30" i="4"/>
  <c r="BK56" i="5"/>
  <c r="Q56" i="5"/>
  <c r="Q54" i="5"/>
  <c r="Q53" i="5"/>
  <c r="AN55" i="5"/>
  <c r="AN21" i="5"/>
  <c r="AN56" i="5"/>
  <c r="AN54" i="5"/>
  <c r="AN53" i="5"/>
</calcChain>
</file>

<file path=xl/sharedStrings.xml><?xml version="1.0" encoding="utf-8"?>
<sst xmlns="http://schemas.openxmlformats.org/spreadsheetml/2006/main" count="939" uniqueCount="299">
  <si>
    <t>Наименование дисциплины (раздела)</t>
  </si>
  <si>
    <t>О</t>
  </si>
  <si>
    <t>В</t>
  </si>
  <si>
    <t>О - обязательная дисциплина</t>
  </si>
  <si>
    <t>В - предмет по выбору</t>
  </si>
  <si>
    <t>Ф - факультатив</t>
  </si>
  <si>
    <t>Д - дисциплина</t>
  </si>
  <si>
    <t>П - практика</t>
  </si>
  <si>
    <t>И - итоговый госэкзамен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</si>
  <si>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</si>
  <si>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</si>
  <si>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</si>
  <si>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</si>
  <si>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</si>
  <si>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</si>
  <si>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</si>
  <si>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</si>
  <si>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</si>
  <si>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</si>
  <si>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</si>
  <si>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</si>
  <si>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</si>
  <si>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</si>
  <si>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</si>
  <si>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</si>
  <si>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</si>
  <si>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</si>
  <si>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Базовая часть</t>
  </si>
  <si>
    <t>Д</t>
  </si>
  <si>
    <t>Государственная итоговая аттестация</t>
  </si>
  <si>
    <t>Подготовка и защита ВКР</t>
  </si>
  <si>
    <t>ИТОГО ПО ПРОГРАММЕ:</t>
  </si>
  <si>
    <t>2 курс</t>
  </si>
  <si>
    <t>3 курс</t>
  </si>
  <si>
    <t>ПР</t>
  </si>
  <si>
    <t>ВР</t>
  </si>
  <si>
    <t>И</t>
  </si>
  <si>
    <t>Кафедра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</si>
  <si>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</si>
  <si>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</si>
  <si>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</si>
  <si>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</si>
  <si>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</si>
  <si>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</si>
  <si>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</si>
  <si>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</si>
  <si>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</si>
  <si>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</si>
  <si>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Блок 1 "Образовательные дисциплины"</t>
  </si>
  <si>
    <t>А.ОД. Б</t>
  </si>
  <si>
    <t>1.1</t>
  </si>
  <si>
    <t>История и философия науки</t>
  </si>
  <si>
    <t>1.2</t>
  </si>
  <si>
    <t>Иностранный язык</t>
  </si>
  <si>
    <t>Срок обучения: 3 года</t>
  </si>
  <si>
    <t>Форма обучения: очная</t>
  </si>
  <si>
    <t>Квалификация: Исследователь. Преподаватель - исследователь</t>
  </si>
  <si>
    <t>А.ОД. В</t>
  </si>
  <si>
    <t>А.ОД. В.О</t>
  </si>
  <si>
    <t>Обязательные дисциплины</t>
  </si>
  <si>
    <t>1.3</t>
  </si>
  <si>
    <t>1.4</t>
  </si>
  <si>
    <t xml:space="preserve">Педагогика высшей школы </t>
  </si>
  <si>
    <t>А.ОД. В.Э</t>
  </si>
  <si>
    <t>НР - научно-исследовательская работа</t>
  </si>
  <si>
    <t>А.П</t>
  </si>
  <si>
    <t>Блок 2 "Практики"</t>
  </si>
  <si>
    <t xml:space="preserve"> А.П. НИП</t>
  </si>
  <si>
    <t>Научно-исследовательская практика</t>
  </si>
  <si>
    <t>2.1</t>
  </si>
  <si>
    <t>Доклад на научной конференции</t>
  </si>
  <si>
    <t>А.П. НПП</t>
  </si>
  <si>
    <t>Научно-педагогическая практика</t>
  </si>
  <si>
    <t>Преподавательская деятельность</t>
  </si>
  <si>
    <t>А.Н</t>
  </si>
  <si>
    <t>Блок 3 "Научно-исследовательская работа"</t>
  </si>
  <si>
    <t>3.1</t>
  </si>
  <si>
    <t>3.2</t>
  </si>
  <si>
    <t xml:space="preserve">Публикация научных статей в журналах из Перечня ВАК </t>
  </si>
  <si>
    <t>3.3</t>
  </si>
  <si>
    <t>Подготовка текста диссертации</t>
  </si>
  <si>
    <t>НР</t>
  </si>
  <si>
    <t>А.ГИА</t>
  </si>
  <si>
    <t>Планируемые результаты обучения ( коды компетенций)</t>
  </si>
  <si>
    <t>Форма итогового контроля</t>
  </si>
  <si>
    <t>Канд. экзамен</t>
  </si>
  <si>
    <t>Экзамен</t>
  </si>
  <si>
    <t>ВР - выпускная квалификационная работа</t>
  </si>
  <si>
    <t>1 полугодие</t>
  </si>
  <si>
    <t>2 полугодие</t>
  </si>
  <si>
    <t xml:space="preserve">Аудиторных часов </t>
  </si>
  <si>
    <t>Алгоритм и методология научного правового исследования</t>
  </si>
  <si>
    <t>Экономический анализ права</t>
  </si>
  <si>
    <t>Академические юридические навыки</t>
  </si>
  <si>
    <t>1.5</t>
  </si>
  <si>
    <t>1.6.1</t>
  </si>
  <si>
    <t>1.6.2</t>
  </si>
  <si>
    <t>1.6.4</t>
  </si>
  <si>
    <t>Воркшоп по теории права и публичному праву</t>
  </si>
  <si>
    <t>Направление подготовки 40.06.01 "Юриспруденция"</t>
  </si>
  <si>
    <t>Зачет</t>
  </si>
  <si>
    <t>УК-3, УК-4</t>
  </si>
  <si>
    <t>УК-4, УК-5, ОПК-1, ОПК-2</t>
  </si>
  <si>
    <t>УК-1, УК-2, УК-5, УК-6, ОПК-1, ОПК-2, ОПК-3, ОПК-4</t>
  </si>
  <si>
    <t>ОПК-5, ПК-1, ПК-5, ПК-6</t>
  </si>
  <si>
    <t>ПК-2, ПК-3, ПК-4, ПК-7</t>
  </si>
  <si>
    <t>УК-3, УК-4, ПК-2, ПК-7</t>
  </si>
  <si>
    <t>УК-1, УК-2, ОПК-1, ОПК-2, ОПК-3</t>
  </si>
  <si>
    <t>НИС</t>
  </si>
  <si>
    <t>Государственный экзамен</t>
  </si>
  <si>
    <t>Научно-исследовательский семинар (коллоквиум)</t>
  </si>
  <si>
    <t xml:space="preserve">УК-1, УК-2, УК-3, УК-5 </t>
  </si>
  <si>
    <t>УК-3, УК-4, ОПК-4</t>
  </si>
  <si>
    <t>Обоснование темы диссертации</t>
  </si>
  <si>
    <t>Участие в летней школе или курсах повышения квалификации</t>
  </si>
  <si>
    <t>Публикация в сборниках работ участников российской конференции (объемом более 0.25 авт. л., кроме заочных конференций)</t>
  </si>
  <si>
    <t xml:space="preserve">Публикация главы/раздела в монографии на русском или иностранном языках </t>
  </si>
  <si>
    <t xml:space="preserve">Мастер-класс ведущих ученых </t>
  </si>
  <si>
    <t xml:space="preserve">Участие в научной конференции без доклада </t>
  </si>
  <si>
    <t>Дополнительный доклад на научной конференции</t>
  </si>
  <si>
    <t>Публикация статьи в российском научном журнале</t>
  </si>
  <si>
    <t>Участие в научно-исследовательском проекте</t>
  </si>
  <si>
    <t>Международная академическая мобильность (стажировка)</t>
  </si>
  <si>
    <t>Публикация статьи в  международной системе цитирования</t>
  </si>
  <si>
    <t>УК-3, УК-4, УК-5, УК-6, ОПК-5, ПК-1, ПК-5, ПК-6</t>
  </si>
  <si>
    <t>УК-1, УК-2, УК-6, ОПК-1, ОПК-2, ОПК-3, ПК-6</t>
  </si>
  <si>
    <t>УК-1, УК-6, ОПК-1</t>
  </si>
  <si>
    <t>УК-4, УК-6</t>
  </si>
  <si>
    <t>ОПК-2</t>
  </si>
  <si>
    <t>Дисциплины по выбору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</si>
  <si>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</si>
  <si>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</si>
  <si>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</si>
  <si>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</si>
  <si>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</si>
  <si>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</si>
  <si>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</si>
  <si>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</si>
  <si>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</si>
  <si>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</si>
  <si>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</si>
  <si>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</si>
  <si>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</si>
  <si>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</si>
  <si>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</si>
  <si>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2.20</t>
  </si>
  <si>
    <t>Учебный план образовательной программы аспирантуры профиль "Теория и история права и государства; история учений о праве и государстве".</t>
  </si>
  <si>
    <t xml:space="preserve"> А.П. НИП. О</t>
  </si>
  <si>
    <t>Обязательная НИП</t>
  </si>
  <si>
    <t xml:space="preserve"> А.П. НИП. В</t>
  </si>
  <si>
    <t>НИП по выбору</t>
  </si>
  <si>
    <t>Вариативная часть  для Направления 40.06.01 "Юриспруденция", обязательная для освоения обучающими профиля "Теория и история права и государства; история учений о праве и государстве"</t>
  </si>
  <si>
    <t>Академические юридические навыки  (Academic Legal Skills) (преподается на английском языке)</t>
  </si>
  <si>
    <t>Одобрено Академическим советом Аспирантской школы по праву</t>
  </si>
  <si>
    <t xml:space="preserve">СОГЛАСОВАНО:                                                             </t>
  </si>
  <si>
    <t>Академический директор Аспирантской школы по праву                                                                     Г.Т. Бекназар - Юзбашев</t>
  </si>
  <si>
    <t>Годы обучения: 2014/2015 учебный год - 2016/2017 учебный год</t>
  </si>
  <si>
    <t xml:space="preserve"> </t>
  </si>
  <si>
    <t>Департамент социологии (Санкт-Петербург)</t>
  </si>
  <si>
    <t>Департамент иностранных языков (Санкт-Петербург)</t>
  </si>
  <si>
    <t>Юридический факультет (Санкт-Петербург)</t>
  </si>
  <si>
    <t>Научно-исследовательский практикум «Подготовка научной статьи»</t>
  </si>
  <si>
    <t>УК-1, УК-2, УК-6, ОПК-1, ОПК-2, ОПК-3, ПК-1, ПК-2, ПК-7</t>
  </si>
  <si>
    <t>Научно-исследовательский практикум «Подготовка научного доклада для публичного выступления»</t>
  </si>
  <si>
    <t>Научно-исследовательский практикум "Участие в работе научного кружка, научного семинара"</t>
  </si>
  <si>
    <t>Выступление на научно-исследовательском семинаре</t>
  </si>
  <si>
    <t>УК-3,УК-6, ОПК-4</t>
  </si>
  <si>
    <t>УК-5, УК-6, ОПК-5, ПК-5, ПК-6</t>
  </si>
  <si>
    <t>Аспирантская школа по праву, НИУ ВШЭ, Санкт-Петербург</t>
  </si>
  <si>
    <t>Каникулы, включая отпуск после сдачи ГИА</t>
  </si>
  <si>
    <t>К</t>
  </si>
  <si>
    <t>Экзамены</t>
  </si>
  <si>
    <t>Э</t>
  </si>
  <si>
    <t>Г</t>
  </si>
  <si>
    <t>Научно-исследовательская работа</t>
  </si>
  <si>
    <t>Н</t>
  </si>
  <si>
    <t>Практика</t>
  </si>
  <si>
    <t>П</t>
  </si>
  <si>
    <t>Образовательные дисциплины</t>
  </si>
  <si>
    <t>Всего (в неделях):</t>
  </si>
  <si>
    <t>к</t>
  </si>
  <si>
    <t>III</t>
  </si>
  <si>
    <t>э</t>
  </si>
  <si>
    <t>д</t>
  </si>
  <si>
    <t>II</t>
  </si>
  <si>
    <t>I</t>
  </si>
  <si>
    <t>=</t>
  </si>
  <si>
    <t>52</t>
  </si>
  <si>
    <t>51</t>
  </si>
  <si>
    <t>50</t>
  </si>
  <si>
    <t>49</t>
  </si>
  <si>
    <t>48</t>
  </si>
  <si>
    <t>47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</si>
  <si>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</si>
  <si>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</si>
  <si>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</si>
  <si>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</si>
  <si>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</si>
  <si>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</si>
  <si>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</si>
  <si>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</si>
  <si>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</si>
  <si>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</si>
  <si>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</si>
  <si>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</si>
  <si>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</si>
  <si>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</si>
  <si>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</si>
  <si>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</si>
  <si>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</si>
  <si>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</si>
  <si>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</si>
  <si>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</si>
  <si>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</si>
  <si>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</si>
  <si>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</si>
  <si>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</si>
  <si>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</si>
  <si>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</si>
  <si>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</si>
  <si>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</si>
  <si>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</si>
  <si>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</si>
  <si>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</si>
  <si>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</si>
  <si>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</si>
  <si>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</si>
  <si>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</si>
  <si>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</si>
  <si>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</si>
  <si>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</si>
  <si>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</si>
  <si>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</si>
  <si>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</si>
  <si>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</si>
  <si>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</si>
  <si>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</si>
  <si>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</si>
  <si>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Курс</t>
  </si>
  <si>
    <t>20 - 26</t>
  </si>
  <si>
    <t>13 - 19</t>
  </si>
  <si>
    <t>6 - 12</t>
  </si>
  <si>
    <t>22 - 28</t>
  </si>
  <si>
    <t>15 - 21</t>
  </si>
  <si>
    <t>8 - 14</t>
  </si>
  <si>
    <t>1 - 7</t>
  </si>
  <si>
    <t>24 - 31</t>
  </si>
  <si>
    <t>17 - 23</t>
  </si>
  <si>
    <t>10 - 16</t>
  </si>
  <si>
    <t>3 - 9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</si>
  <si>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</si>
  <si>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</si>
  <si>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</si>
  <si>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</si>
  <si>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</si>
  <si>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</si>
  <si>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</si>
  <si>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</si>
  <si>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</si>
  <si>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</si>
  <si>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</si>
  <si>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</si>
  <si>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Зачетные единицы</t>
  </si>
  <si>
    <t>ВСЕГО</t>
  </si>
  <si>
    <t>Каникулы, включая отпуск после сдачи  ГИА</t>
  </si>
  <si>
    <t>27 - 2</t>
  </si>
  <si>
    <t>Октябрь</t>
  </si>
  <si>
    <t>29 - 5</t>
  </si>
  <si>
    <t>Сентябрь</t>
  </si>
  <si>
    <t>Август</t>
  </si>
  <si>
    <t>27 -2</t>
  </si>
  <si>
    <t>Июль</t>
  </si>
  <si>
    <t>Июнь</t>
  </si>
  <si>
    <t>Май</t>
  </si>
  <si>
    <t>27 - 3</t>
  </si>
  <si>
    <t>Апрель</t>
  </si>
  <si>
    <t>30 - 5</t>
  </si>
  <si>
    <t>Март</t>
  </si>
  <si>
    <t>23 - 1</t>
  </si>
  <si>
    <t>Февраль</t>
  </si>
  <si>
    <t>26 - 1</t>
  </si>
  <si>
    <t>Январь</t>
  </si>
  <si>
    <t>29 - 4</t>
  </si>
  <si>
    <t>Декабрь</t>
  </si>
  <si>
    <t>Ноябрь</t>
  </si>
  <si>
    <t xml:space="preserve"> II.  Сводные данные по бюджету времени</t>
  </si>
  <si>
    <t>1. График учебного процесса</t>
  </si>
  <si>
    <t>"______" _____________________г.</t>
  </si>
  <si>
    <t>Проректор_________________С.Ю. Рощин</t>
  </si>
  <si>
    <t>График учебного процесса образовательной программы аспирантуры по профилю "Теория и история права и государства; история учений о праве и государстве".</t>
  </si>
  <si>
    <t>УТВЕРЖДАЮ</t>
  </si>
  <si>
    <r>
      <t>(2)</t>
    </r>
    <r>
      <rPr>
        <sz val="10"/>
        <rFont val="Arial"/>
        <family val="2"/>
      </rPr>
      <t xml:space="preserve"> Виды записей плана:</t>
    </r>
  </si>
  <si>
    <r>
      <t>(1)</t>
    </r>
    <r>
      <rPr>
        <sz val="10"/>
        <rFont val="Arial"/>
        <family val="2"/>
      </rPr>
      <t xml:space="preserve"> Виды дисциплин:</t>
    </r>
  </si>
  <si>
    <r>
      <t>Вид записи плана</t>
    </r>
    <r>
      <rPr>
        <b/>
        <vertAlign val="superscript"/>
        <sz val="10"/>
        <rFont val="Arial"/>
        <family val="2"/>
        <charset val="204"/>
      </rPr>
      <t xml:space="preserve"> (2)</t>
    </r>
  </si>
  <si>
    <r>
      <t xml:space="preserve">Вид дисциплины </t>
    </r>
    <r>
      <rPr>
        <b/>
        <vertAlign val="superscript"/>
        <sz val="10"/>
        <rFont val="Arial"/>
        <family val="2"/>
        <charset val="204"/>
      </rPr>
      <t>(1)</t>
    </r>
  </si>
  <si>
    <t>Аспирантская школа по праву, НИУ ВШЭ, Санкт-Петерубрг</t>
  </si>
  <si>
    <t>"______" __________________________г.</t>
  </si>
  <si>
    <t>Директор НИУ ВШЭ - Санкт-Петербург                                                                                                С.М. Кадочников</t>
  </si>
  <si>
    <t xml:space="preserve">Начальник управления аспирантуры и докторантуры                                                                           Е.Н. Кобзарь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</si>
</sst>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4" formatCode="000000"/>
  </numFmts>
  <fonts count="24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u/>
      <sz val="13"/>
      <name val="Arial"/>
      <family val="2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4"/>
      <name val="Arial Cyr"/>
      <family val="2"/>
      <charset val="204"/>
    </font>
    <font>
      <sz val="11"/>
      <name val="Arial Cyr"/>
      <charset val="204"/>
    </font>
    <font>
      <sz val="14"/>
      <name val="Arial"/>
      <family val="2"/>
      <charset val="204"/>
    </font>
    <font>
      <vertAlign val="superscript"/>
      <sz val="10"/>
      <name val="Arial"/>
      <family val="2"/>
      <charset val="204"/>
    </font>
    <font>
      <sz val="16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0" fillId="0" borderId="0"/>
    <xf numFmtId="0" fontId="2" fillId="0" borderId="0"/>
    <xf numFmtId="0" fontId="4" fillId="0" borderId="0"/>
  </cellStyleXfs>
  <cellXfs count="377">
    <xf numFmtId="0" fontId="0" fillId="0" borderId="0" xfId="0"/>
    <xf numFmtId="0" fontId="0" fillId="5" borderId="1" xfId="0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0" fillId="0" borderId="0" xfId="1"/>
    <xf numFmtId="0" fontId="21" fillId="5" borderId="0" xfId="1" applyFont="1" applyFill="1" applyBorder="1"/>
    <xf numFmtId="0" fontId="20" fillId="5" borderId="0" xfId="1" applyFill="1"/>
    <xf numFmtId="0" fontId="20" fillId="5" borderId="1" xfId="1" applyFill="1" applyBorder="1" applyAlignment="1">
      <alignment horizontal="center"/>
    </xf>
    <xf numFmtId="0" fontId="4" fillId="6" borderId="2" xfId="3" applyNumberFormat="1" applyFont="1" applyFill="1" applyBorder="1" applyAlignment="1" applyProtection="1">
      <alignment horizontal="center" vertical="center"/>
      <protection locked="0"/>
    </xf>
    <xf numFmtId="0" fontId="4" fillId="6" borderId="3" xfId="3" applyNumberFormat="1" applyFont="1" applyFill="1" applyBorder="1" applyAlignment="1" applyProtection="1">
      <alignment horizontal="center" vertical="center"/>
      <protection locked="0"/>
    </xf>
    <xf numFmtId="0" fontId="4" fillId="6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4" xfId="3" applyNumberFormat="1" applyFont="1" applyFill="1" applyBorder="1" applyAlignment="1" applyProtection="1">
      <alignment horizontal="center" vertical="center"/>
      <protection locked="0"/>
    </xf>
    <xf numFmtId="0" fontId="4" fillId="6" borderId="5" xfId="3" applyNumberFormat="1" applyFont="1" applyFill="1" applyBorder="1" applyAlignment="1" applyProtection="1">
      <alignment horizontal="center" vertical="center"/>
      <protection locked="0"/>
    </xf>
    <xf numFmtId="0" fontId="4" fillId="6" borderId="5" xfId="3" applyNumberFormat="1" applyFont="1" applyFill="1" applyBorder="1" applyAlignment="1" applyProtection="1">
      <alignment horizontal="center" vertical="center"/>
      <protection locked="0"/>
    </xf>
    <xf numFmtId="0" fontId="4" fillId="6" borderId="6" xfId="3" applyNumberFormat="1" applyFont="1" applyFill="1" applyBorder="1" applyAlignment="1" applyProtection="1">
      <alignment horizontal="center" vertical="center"/>
      <protection locked="0"/>
    </xf>
    <xf numFmtId="0" fontId="4" fillId="6" borderId="7" xfId="3" applyNumberFormat="1" applyFont="1" applyFill="1" applyBorder="1" applyAlignment="1" applyProtection="1">
      <alignment horizontal="center" vertical="center"/>
      <protection locked="0"/>
    </xf>
    <xf numFmtId="0" fontId="4" fillId="6" borderId="8" xfId="3" applyNumberFormat="1" applyFont="1" applyFill="1" applyBorder="1" applyAlignment="1" applyProtection="1">
      <alignment horizontal="center" vertical="center"/>
      <protection locked="0"/>
    </xf>
    <xf numFmtId="0" fontId="4" fillId="6" borderId="9" xfId="3" applyNumberFormat="1" applyFont="1" applyFill="1" applyBorder="1" applyAlignment="1" applyProtection="1">
      <alignment horizontal="center" vertical="center"/>
      <protection locked="0"/>
    </xf>
    <xf numFmtId="0" fontId="4" fillId="6" borderId="10" xfId="3" applyNumberFormat="1" applyFont="1" applyFill="1" applyBorder="1" applyAlignment="1" applyProtection="1">
      <alignment horizontal="center" vertical="center"/>
      <protection locked="0"/>
    </xf>
    <xf numFmtId="0" fontId="4" fillId="6" borderId="11" xfId="3" applyNumberFormat="1" applyFont="1" applyFill="1" applyBorder="1" applyAlignment="1" applyProtection="1">
      <alignment horizontal="center" vertical="center"/>
      <protection locked="0"/>
    </xf>
    <xf numFmtId="0" fontId="4" fillId="6" borderId="12" xfId="3" applyNumberFormat="1" applyFont="1" applyFill="1" applyBorder="1" applyAlignment="1" applyProtection="1">
      <alignment horizontal="center" vertical="center"/>
      <protection locked="0"/>
    </xf>
    <xf numFmtId="0" fontId="4" fillId="6" borderId="13" xfId="3" applyNumberFormat="1" applyFont="1" applyFill="1" applyBorder="1" applyAlignment="1" applyProtection="1">
      <alignment horizontal="center" vertical="center"/>
      <protection locked="0"/>
    </xf>
    <xf numFmtId="0" fontId="4" fillId="6" borderId="14" xfId="3" applyNumberFormat="1" applyFont="1" applyFill="1" applyBorder="1" applyAlignment="1" applyProtection="1">
      <alignment horizontal="center" vertical="center"/>
      <protection locked="0"/>
    </xf>
    <xf numFmtId="0" fontId="4" fillId="6" borderId="15" xfId="3" applyNumberFormat="1" applyFont="1" applyFill="1" applyBorder="1" applyAlignment="1" applyProtection="1">
      <alignment horizontal="center" vertical="center"/>
      <protection locked="0"/>
    </xf>
    <xf numFmtId="0" fontId="4" fillId="6" borderId="16" xfId="3" applyNumberFormat="1" applyFont="1" applyFill="1" applyBorder="1" applyAlignment="1" applyProtection="1">
      <alignment horizontal="center" vertical="center"/>
      <protection locked="0"/>
    </xf>
    <xf numFmtId="0" fontId="4" fillId="6" borderId="17" xfId="3" applyNumberFormat="1" applyFont="1" applyFill="1" applyBorder="1" applyAlignment="1" applyProtection="1">
      <alignment horizontal="center" vertical="center"/>
      <protection locked="0"/>
    </xf>
    <xf numFmtId="0" fontId="4" fillId="6" borderId="18" xfId="3" applyNumberFormat="1" applyFont="1" applyFill="1" applyBorder="1" applyAlignment="1" applyProtection="1">
      <alignment horizontal="center" vertical="center"/>
      <protection locked="0"/>
    </xf>
    <xf numFmtId="0" fontId="20" fillId="0" borderId="8" xfId="1" applyBorder="1"/>
    <xf numFmtId="0" fontId="20" fillId="0" borderId="1" xfId="1" applyBorder="1"/>
    <xf numFmtId="0" fontId="5" fillId="3" borderId="1" xfId="3" applyNumberFormat="1" applyFont="1" applyFill="1" applyBorder="1" applyAlignment="1" applyProtection="1">
      <alignment vertical="center"/>
      <protection locked="0"/>
    </xf>
    <xf numFmtId="0" fontId="20" fillId="0" borderId="17" xfId="1" applyBorder="1"/>
    <xf numFmtId="0" fontId="4" fillId="3" borderId="19" xfId="3" applyNumberFormat="1" applyFont="1" applyFill="1" applyBorder="1" applyAlignment="1" applyProtection="1">
      <alignment horizontal="center" vertical="center"/>
      <protection locked="0"/>
    </xf>
    <xf numFmtId="0" fontId="4" fillId="3" borderId="20" xfId="3" applyNumberFormat="1" applyFont="1" applyFill="1" applyBorder="1" applyAlignment="1" applyProtection="1">
      <alignment horizontal="center" vertical="center"/>
      <protection locked="0"/>
    </xf>
    <xf numFmtId="0" fontId="4" fillId="3" borderId="21" xfId="3" applyNumberFormat="1" applyFont="1" applyFill="1" applyBorder="1" applyAlignment="1" applyProtection="1">
      <alignment horizontal="center" vertical="center"/>
      <protection locked="0"/>
    </xf>
    <xf numFmtId="0" fontId="4" fillId="3" borderId="22" xfId="3" applyNumberFormat="1" applyFont="1" applyFill="1" applyBorder="1" applyAlignment="1" applyProtection="1">
      <alignment horizontal="center" vertical="center"/>
      <protection locked="0"/>
    </xf>
    <xf numFmtId="0" fontId="4" fillId="3" borderId="1" xfId="3" applyNumberFormat="1" applyFont="1" applyFill="1" applyBorder="1" applyAlignment="1" applyProtection="1">
      <alignment horizontal="center" vertical="center" textRotation="90"/>
      <protection locked="0"/>
    </xf>
    <xf numFmtId="0" fontId="21" fillId="0" borderId="0" xfId="1" applyFont="1"/>
    <xf numFmtId="0" fontId="22" fillId="0" borderId="0" xfId="1" applyFont="1"/>
    <xf numFmtId="0" fontId="2" fillId="0" borderId="0" xfId="2"/>
    <xf numFmtId="0" fontId="2" fillId="0" borderId="0" xfId="2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 wrapText="1"/>
    </xf>
    <xf numFmtId="0" fontId="2" fillId="0" borderId="0" xfId="2" applyFont="1" applyAlignment="1">
      <alignment horizontal="left" vertical="top" wrapText="1"/>
    </xf>
    <xf numFmtId="49" fontId="1" fillId="0" borderId="0" xfId="2" applyNumberFormat="1" applyFont="1" applyAlignment="1">
      <alignment horizontal="left" vertical="top"/>
    </xf>
    <xf numFmtId="204" fontId="20" fillId="0" borderId="0" xfId="1" applyNumberFormat="1"/>
    <xf numFmtId="0" fontId="23" fillId="0" borderId="0" xfId="1" applyFont="1"/>
    <xf numFmtId="204" fontId="7" fillId="0" borderId="0" xfId="2" applyNumberFormat="1" applyFont="1" applyFill="1" applyAlignment="1">
      <alignment vertical="center" wrapText="1"/>
    </xf>
    <xf numFmtId="204" fontId="7" fillId="5" borderId="0" xfId="2" applyNumberFormat="1" applyFont="1" applyFill="1" applyAlignment="1">
      <alignment vertical="center" wrapText="1"/>
    </xf>
    <xf numFmtId="204" fontId="23" fillId="0" borderId="0" xfId="1" applyNumberFormat="1" applyFont="1"/>
    <xf numFmtId="204" fontId="9" fillId="0" borderId="0" xfId="2" applyNumberFormat="1" applyFont="1" applyFill="1" applyAlignment="1">
      <alignment horizontal="center" vertical="center" wrapText="1"/>
    </xf>
    <xf numFmtId="204" fontId="2" fillId="0" borderId="0" xfId="2" applyNumberFormat="1"/>
    <xf numFmtId="0" fontId="10" fillId="0" borderId="0" xfId="2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2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/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1" fontId="3" fillId="7" borderId="24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 indent="2"/>
    </xf>
    <xf numFmtId="0" fontId="3" fillId="7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1" fontId="3" fillId="7" borderId="11" xfId="0" applyNumberFormat="1" applyFont="1" applyFill="1" applyBorder="1" applyAlignment="1">
      <alignment horizontal="center"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right" vertical="top"/>
    </xf>
    <xf numFmtId="0" fontId="3" fillId="5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right" vertical="top"/>
    </xf>
    <xf numFmtId="0" fontId="15" fillId="7" borderId="8" xfId="0" applyFont="1" applyFill="1" applyBorder="1" applyAlignment="1">
      <alignment horizontal="left" vertical="top" wrapText="1"/>
    </xf>
    <xf numFmtId="49" fontId="15" fillId="7" borderId="8" xfId="0" applyNumberFormat="1" applyFont="1" applyFill="1" applyBorder="1" applyAlignment="1">
      <alignment horizontal="right" vertical="top"/>
    </xf>
    <xf numFmtId="0" fontId="3" fillId="8" borderId="0" xfId="0" applyFont="1" applyFill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top"/>
    </xf>
    <xf numFmtId="0" fontId="3" fillId="9" borderId="0" xfId="0" applyFont="1" applyFill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49" fontId="15" fillId="4" borderId="1" xfId="0" applyNumberFormat="1" applyFont="1" applyFill="1" applyBorder="1" applyAlignment="1">
      <alignment horizontal="right" vertical="top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top" wrapText="1"/>
    </xf>
    <xf numFmtId="0" fontId="3" fillId="10" borderId="31" xfId="0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top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1" fontId="3" fillId="10" borderId="11" xfId="0" applyNumberFormat="1" applyFont="1" applyFill="1" applyBorder="1" applyAlignment="1">
      <alignment horizontal="center" vertical="center" wrapText="1"/>
    </xf>
    <xf numFmtId="0" fontId="3" fillId="10" borderId="8" xfId="0" applyNumberFormat="1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left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 wrapText="1"/>
    </xf>
    <xf numFmtId="49" fontId="15" fillId="7" borderId="1" xfId="0" applyNumberFormat="1" applyFont="1" applyFill="1" applyBorder="1" applyAlignment="1">
      <alignment horizontal="right" vertical="top"/>
    </xf>
    <xf numFmtId="0" fontId="3" fillId="5" borderId="12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vertical="center" wrapText="1"/>
    </xf>
    <xf numFmtId="49" fontId="3" fillId="5" borderId="1" xfId="0" quotePrefix="1" applyNumberFormat="1" applyFont="1" applyFill="1" applyBorder="1" applyAlignment="1">
      <alignment horizontal="right" vertical="top"/>
    </xf>
    <xf numFmtId="0" fontId="3" fillId="5" borderId="1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 wrapText="1"/>
    </xf>
    <xf numFmtId="0" fontId="3" fillId="5" borderId="1" xfId="0" quotePrefix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/>
    </xf>
    <xf numFmtId="49" fontId="3" fillId="4" borderId="1" xfId="0" quotePrefix="1" applyNumberFormat="1" applyFont="1" applyFill="1" applyBorder="1" applyAlignment="1">
      <alignment horizontal="right" vertical="top"/>
    </xf>
    <xf numFmtId="16" fontId="3" fillId="5" borderId="1" xfId="0" quotePrefix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" fontId="3" fillId="11" borderId="14" xfId="0" applyNumberFormat="1" applyFont="1" applyFill="1" applyBorder="1" applyAlignment="1">
      <alignment horizontal="center" vertical="center" wrapText="1"/>
    </xf>
    <xf numFmtId="49" fontId="15" fillId="4" borderId="1" xfId="0" quotePrefix="1" applyNumberFormat="1" applyFont="1" applyFill="1" applyBorder="1" applyAlignment="1">
      <alignment horizontal="right" vertical="top"/>
    </xf>
    <xf numFmtId="0" fontId="3" fillId="10" borderId="0" xfId="0" applyFont="1" applyFill="1" applyAlignment="1">
      <alignment horizontal="center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15" fillId="9" borderId="0" xfId="0" applyFont="1" applyFill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1" fontId="3" fillId="7" borderId="39" xfId="0" applyNumberFormat="1" applyFont="1" applyFill="1" applyBorder="1" applyAlignment="1">
      <alignment horizontal="center" vertical="center" wrapText="1"/>
    </xf>
    <xf numFmtId="0" fontId="3" fillId="7" borderId="17" xfId="0" applyNumberFormat="1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49" fontId="15" fillId="7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1" fontId="3" fillId="4" borderId="32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7" borderId="14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3" fillId="7" borderId="32" xfId="0" applyNumberFormat="1" applyFont="1" applyFill="1" applyBorder="1" applyAlignment="1">
      <alignment horizontal="center" vertical="center" wrapText="1"/>
    </xf>
    <xf numFmtId="1" fontId="3" fillId="10" borderId="14" xfId="0" applyNumberFormat="1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1" fontId="3" fillId="10" borderId="32" xfId="0" applyNumberFormat="1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6" borderId="43" xfId="3" applyNumberFormat="1" applyFont="1" applyFill="1" applyBorder="1" applyAlignment="1" applyProtection="1">
      <alignment horizontal="center" vertical="center"/>
      <protection locked="0"/>
    </xf>
    <xf numFmtId="49" fontId="3" fillId="1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textRotation="90" wrapText="1"/>
    </xf>
    <xf numFmtId="1" fontId="3" fillId="0" borderId="59" xfId="0" applyNumberFormat="1" applyFont="1" applyFill="1" applyBorder="1" applyAlignment="1">
      <alignment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58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 textRotation="90" wrapText="1"/>
    </xf>
    <xf numFmtId="1" fontId="3" fillId="0" borderId="52" xfId="0" applyNumberFormat="1" applyFont="1" applyFill="1" applyBorder="1" applyAlignment="1">
      <alignment textRotation="90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15" fillId="0" borderId="43" xfId="0" applyFont="1" applyFill="1" applyBorder="1" applyAlignment="1">
      <alignment horizontal="center" vertical="center" textRotation="90" wrapText="1"/>
    </xf>
    <xf numFmtId="0" fontId="15" fillId="0" borderId="55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23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textRotation="90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4" fillId="6" borderId="1" xfId="3" applyNumberFormat="1" applyFont="1" applyFill="1" applyBorder="1" applyAlignment="1" applyProtection="1">
      <alignment horizontal="center" vertical="center"/>
      <protection locked="0"/>
    </xf>
    <xf numFmtId="0" fontId="4" fillId="3" borderId="8" xfId="3" applyNumberFormat="1" applyFont="1" applyFill="1" applyBorder="1" applyAlignment="1" applyProtection="1">
      <alignment horizontal="center" textRotation="90"/>
      <protection locked="0"/>
    </xf>
    <xf numFmtId="0" fontId="4" fillId="3" borderId="17" xfId="3" applyNumberFormat="1" applyFont="1" applyFill="1" applyBorder="1" applyAlignment="1" applyProtection="1">
      <alignment horizontal="center" textRotation="90"/>
      <protection locked="0"/>
    </xf>
    <xf numFmtId="0" fontId="4" fillId="6" borderId="15" xfId="3" applyNumberFormat="1" applyFont="1" applyFill="1" applyBorder="1" applyAlignment="1" applyProtection="1">
      <alignment horizontal="center" vertical="center"/>
      <protection locked="0"/>
    </xf>
    <xf numFmtId="0" fontId="4" fillId="6" borderId="12" xfId="3" applyNumberFormat="1" applyFont="1" applyFill="1" applyBorder="1" applyAlignment="1" applyProtection="1">
      <alignment horizontal="center" vertical="center"/>
      <protection locked="0"/>
    </xf>
    <xf numFmtId="0" fontId="4" fillId="6" borderId="23" xfId="3" applyNumberFormat="1" applyFont="1" applyFill="1" applyBorder="1" applyAlignment="1" applyProtection="1">
      <alignment horizontal="center" vertical="center"/>
      <protection locked="0"/>
    </xf>
    <xf numFmtId="0" fontId="4" fillId="6" borderId="5" xfId="3" applyNumberFormat="1" applyFont="1" applyFill="1" applyBorder="1" applyAlignment="1" applyProtection="1">
      <alignment horizontal="center" vertical="center"/>
      <protection locked="0"/>
    </xf>
    <xf numFmtId="0" fontId="4" fillId="6" borderId="2" xfId="3" applyNumberFormat="1" applyFont="1" applyFill="1" applyBorder="1" applyAlignment="1" applyProtection="1">
      <alignment horizontal="center" vertical="center"/>
      <protection locked="0"/>
    </xf>
    <xf numFmtId="0" fontId="4" fillId="6" borderId="56" xfId="3" applyNumberFormat="1" applyFont="1" applyFill="1" applyBorder="1" applyAlignment="1" applyProtection="1">
      <alignment horizontal="center" vertical="center"/>
      <protection locked="0"/>
    </xf>
    <xf numFmtId="0" fontId="4" fillId="6" borderId="67" xfId="3" applyNumberFormat="1" applyFont="1" applyFill="1" applyBorder="1" applyAlignment="1" applyProtection="1">
      <alignment horizontal="center" vertical="center"/>
      <protection locked="0"/>
    </xf>
    <xf numFmtId="0" fontId="4" fillId="6" borderId="8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43" xfId="3" applyNumberFormat="1" applyFont="1" applyFill="1" applyBorder="1" applyAlignment="1" applyProtection="1">
      <alignment horizontal="center" vertical="center"/>
      <protection locked="0"/>
    </xf>
    <xf numFmtId="0" fontId="4" fillId="6" borderId="9" xfId="3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left" vertical="center" wrapText="1"/>
    </xf>
    <xf numFmtId="0" fontId="4" fillId="3" borderId="8" xfId="3" applyNumberFormat="1" applyFont="1" applyFill="1" applyBorder="1" applyAlignment="1" applyProtection="1">
      <alignment horizontal="right" textRotation="90"/>
      <protection locked="0"/>
    </xf>
    <xf numFmtId="0" fontId="4" fillId="3" borderId="17" xfId="3" applyNumberFormat="1" applyFont="1" applyFill="1" applyBorder="1" applyAlignment="1" applyProtection="1">
      <alignment horizontal="right" textRotation="90"/>
      <protection locked="0"/>
    </xf>
    <xf numFmtId="0" fontId="6" fillId="3" borderId="0" xfId="3" applyFont="1" applyFill="1" applyBorder="1" applyAlignment="1" applyProtection="1">
      <alignment horizontal="left" vertical="center"/>
      <protection locked="0"/>
    </xf>
    <xf numFmtId="0" fontId="8" fillId="5" borderId="0" xfId="2" applyFont="1" applyFill="1" applyBorder="1" applyAlignment="1">
      <alignment horizontal="left" vertical="center" wrapText="1"/>
    </xf>
    <xf numFmtId="204" fontId="7" fillId="5" borderId="0" xfId="2" applyNumberFormat="1" applyFont="1" applyFill="1" applyAlignment="1">
      <alignment horizontal="left" vertical="center" wrapText="1"/>
    </xf>
    <xf numFmtId="0" fontId="4" fillId="3" borderId="7" xfId="3" applyNumberFormat="1" applyFont="1" applyFill="1" applyBorder="1" applyAlignment="1" applyProtection="1">
      <alignment horizontal="center" textRotation="90"/>
      <protection locked="0"/>
    </xf>
    <xf numFmtId="0" fontId="4" fillId="3" borderId="19" xfId="3" applyNumberFormat="1" applyFont="1" applyFill="1" applyBorder="1" applyAlignment="1" applyProtection="1">
      <alignment horizontal="center" textRotation="90"/>
      <protection locked="0"/>
    </xf>
    <xf numFmtId="0" fontId="4" fillId="3" borderId="66" xfId="3" applyNumberFormat="1" applyFont="1" applyFill="1" applyBorder="1" applyAlignment="1" applyProtection="1">
      <alignment horizontal="center" vertical="center"/>
      <protection locked="0"/>
    </xf>
    <xf numFmtId="0" fontId="4" fillId="3" borderId="34" xfId="3" applyNumberFormat="1" applyFont="1" applyFill="1" applyBorder="1" applyAlignment="1" applyProtection="1">
      <alignment horizontal="center" vertical="center"/>
      <protection locked="0"/>
    </xf>
    <xf numFmtId="0" fontId="4" fillId="3" borderId="33" xfId="3" applyNumberFormat="1" applyFont="1" applyFill="1" applyBorder="1" applyAlignment="1" applyProtection="1">
      <alignment horizontal="center" vertical="center"/>
      <protection locked="0"/>
    </xf>
    <xf numFmtId="0" fontId="4" fillId="3" borderId="64" xfId="3" applyNumberFormat="1" applyFont="1" applyFill="1" applyBorder="1" applyAlignment="1" applyProtection="1">
      <alignment horizontal="center" vertical="center"/>
      <protection locked="0"/>
    </xf>
    <xf numFmtId="0" fontId="4" fillId="3" borderId="35" xfId="3" applyNumberFormat="1" applyFont="1" applyFill="1" applyBorder="1" applyAlignment="1" applyProtection="1">
      <alignment horizontal="center" vertical="center"/>
      <protection locked="0"/>
    </xf>
    <xf numFmtId="0" fontId="4" fillId="3" borderId="65" xfId="3" applyNumberFormat="1" applyFont="1" applyFill="1" applyBorder="1" applyAlignment="1" applyProtection="1">
      <alignment horizontal="center" vertical="center"/>
      <protection locked="0"/>
    </xf>
    <xf numFmtId="0" fontId="4" fillId="6" borderId="46" xfId="3" applyNumberFormat="1" applyFont="1" applyFill="1" applyBorder="1" applyAlignment="1" applyProtection="1">
      <alignment horizontal="center" vertical="center"/>
      <protection locked="0"/>
    </xf>
    <xf numFmtId="0" fontId="4" fillId="6" borderId="32" xfId="3" applyNumberFormat="1" applyFont="1" applyFill="1" applyBorder="1" applyAlignment="1" applyProtection="1">
      <alignment horizontal="center" vertical="center"/>
      <protection locked="0"/>
    </xf>
    <xf numFmtId="0" fontId="4" fillId="6" borderId="29" xfId="3" applyNumberFormat="1" applyFont="1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20" fillId="0" borderId="5" xfId="1" applyBorder="1" applyAlignment="1">
      <alignment horizontal="center" textRotation="90" wrapText="1"/>
    </xf>
    <xf numFmtId="0" fontId="20" fillId="0" borderId="1" xfId="1" applyBorder="1" applyAlignment="1">
      <alignment horizontal="center" textRotation="90" wrapText="1"/>
    </xf>
    <xf numFmtId="0" fontId="20" fillId="0" borderId="2" xfId="1" applyBorder="1" applyAlignment="1">
      <alignment horizontal="center" textRotation="90" wrapText="1"/>
    </xf>
    <xf numFmtId="0" fontId="20" fillId="0" borderId="46" xfId="1" applyFill="1" applyBorder="1" applyAlignment="1">
      <alignment horizontal="center" textRotation="90" wrapText="1"/>
    </xf>
    <xf numFmtId="0" fontId="20" fillId="0" borderId="32" xfId="1" applyFill="1" applyBorder="1" applyAlignment="1">
      <alignment horizontal="center" textRotation="90" wrapText="1"/>
    </xf>
    <xf numFmtId="0" fontId="20" fillId="0" borderId="25" xfId="1" applyFill="1" applyBorder="1" applyAlignment="1">
      <alignment horizontal="center" textRotation="90" wrapText="1"/>
    </xf>
    <xf numFmtId="0" fontId="0" fillId="5" borderId="51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0" fillId="0" borderId="16" xfId="1" applyBorder="1" applyAlignment="1">
      <alignment horizontal="center" textRotation="90" wrapText="1"/>
    </xf>
    <xf numFmtId="0" fontId="20" fillId="0" borderId="14" xfId="1" applyBorder="1" applyAlignment="1">
      <alignment horizontal="center" textRotation="90" wrapText="1"/>
    </xf>
    <xf numFmtId="0" fontId="20" fillId="0" borderId="24" xfId="1" applyBorder="1" applyAlignment="1">
      <alignment horizontal="center" textRotation="90" wrapText="1"/>
    </xf>
    <xf numFmtId="0" fontId="4" fillId="6" borderId="62" xfId="3" applyNumberFormat="1" applyFont="1" applyFill="1" applyBorder="1" applyAlignment="1" applyProtection="1">
      <alignment horizontal="center" vertical="center"/>
      <protection locked="0"/>
    </xf>
    <xf numFmtId="0" fontId="4" fillId="6" borderId="60" xfId="3" applyNumberFormat="1" applyFont="1" applyFill="1" applyBorder="1" applyAlignment="1" applyProtection="1">
      <alignment horizontal="center" vertical="center"/>
      <protection locked="0"/>
    </xf>
    <xf numFmtId="0" fontId="4" fillId="6" borderId="63" xfId="3" applyNumberFormat="1" applyFont="1" applyFill="1" applyBorder="1" applyAlignment="1" applyProtection="1">
      <alignment horizontal="center" vertical="center"/>
      <protection locked="0"/>
    </xf>
    <xf numFmtId="0" fontId="5" fillId="3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left" vertical="center" wrapText="1"/>
    </xf>
    <xf numFmtId="0" fontId="20" fillId="5" borderId="11" xfId="1" applyFill="1" applyBorder="1" applyAlignment="1">
      <alignment horizontal="center"/>
    </xf>
    <xf numFmtId="0" fontId="20" fillId="5" borderId="61" xfId="1" applyFill="1" applyBorder="1" applyAlignment="1">
      <alignment horizontal="center"/>
    </xf>
    <xf numFmtId="0" fontId="20" fillId="5" borderId="39" xfId="1" applyFill="1" applyBorder="1" applyAlignment="1">
      <alignment horizontal="center"/>
    </xf>
    <xf numFmtId="0" fontId="20" fillId="5" borderId="8" xfId="1" applyFill="1" applyBorder="1" applyAlignment="1">
      <alignment horizontal="center"/>
    </xf>
    <xf numFmtId="0" fontId="20" fillId="5" borderId="9" xfId="1" applyFill="1" applyBorder="1" applyAlignment="1">
      <alignment horizontal="center"/>
    </xf>
    <xf numFmtId="0" fontId="20" fillId="5" borderId="17" xfId="1" applyFill="1" applyBorder="1" applyAlignment="1">
      <alignment horizontal="center"/>
    </xf>
    <xf numFmtId="0" fontId="1" fillId="0" borderId="12" xfId="1" applyFont="1" applyFill="1" applyBorder="1" applyAlignment="1">
      <alignment horizontal="center" shrinkToFit="1"/>
    </xf>
    <xf numFmtId="0" fontId="1" fillId="0" borderId="38" xfId="1" applyFont="1" applyFill="1" applyBorder="1" applyAlignment="1">
      <alignment horizontal="center" shrinkToFit="1"/>
    </xf>
    <xf numFmtId="0" fontId="1" fillId="0" borderId="4" xfId="1" applyFont="1" applyFill="1" applyBorder="1" applyAlignment="1">
      <alignment horizontal="center" shrinkToFit="1"/>
    </xf>
    <xf numFmtId="0" fontId="20" fillId="5" borderId="29" xfId="1" applyFill="1" applyBorder="1" applyAlignment="1">
      <alignment horizontal="center"/>
    </xf>
    <xf numFmtId="0" fontId="20" fillId="5" borderId="60" xfId="1" applyFill="1" applyBorder="1" applyAlignment="1">
      <alignment horizontal="center"/>
    </xf>
    <xf numFmtId="0" fontId="20" fillId="5" borderId="40" xfId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75"/>
  <sheetViews>
    <sheetView tabSelected="1" zoomScale="70" zoomScaleNormal="70" zoomScaleSheetLayoutView="20" workbookViewId="0">
      <pane xSplit="4" topLeftCell="E1" activePane="topRight" state="frozenSplit"/>
      <selection pane="topRight" activeCell="CB38" sqref="CB38"/>
    </sheetView>
  </sheetViews>
  <sheetFormatPr defaultColWidth="11.42578125" defaultRowHeight="12.75" x14ac:dyDescent="0.2"/>
  <cols>
    <col min="1" max="1" width="8.42578125" style="52" customWidth="1"/>
    <col min="2" max="2" width="33.42578125" style="52" customWidth="1"/>
    <col min="3" max="3" width="3.42578125" style="52" customWidth="1"/>
    <col min="4" max="4" width="4.140625" style="52" customWidth="1"/>
    <col min="5" max="5" width="23.28515625" style="56" customWidth="1"/>
    <col min="6" max="6" width="5" style="52" customWidth="1"/>
    <col min="7" max="7" width="4.85546875" style="52" customWidth="1"/>
    <col min="8" max="8" width="6.28515625" style="52" customWidth="1"/>
    <col min="9" max="9" width="5.42578125" style="52" customWidth="1"/>
    <col min="10" max="10" width="6.140625" style="54" customWidth="1"/>
    <col min="11" max="11" width="5.7109375" style="52" customWidth="1"/>
    <col min="12" max="12" width="5.85546875" style="52" customWidth="1"/>
    <col min="13" max="13" width="4.42578125" style="52" customWidth="1"/>
    <col min="14" max="14" width="4.7109375" style="52" customWidth="1"/>
    <col min="15" max="15" width="4.140625" style="52" customWidth="1"/>
    <col min="16" max="16" width="3.28515625" style="52" customWidth="1"/>
    <col min="17" max="17" width="5.85546875" style="52" customWidth="1"/>
    <col min="18" max="18" width="5.42578125" style="52" customWidth="1"/>
    <col min="19" max="19" width="3.42578125" style="52" customWidth="1"/>
    <col min="20" max="20" width="3.85546875" style="52" customWidth="1"/>
    <col min="21" max="21" width="4.7109375" style="52" customWidth="1"/>
    <col min="22" max="22" width="6.28515625" style="52" customWidth="1"/>
    <col min="23" max="23" width="6.140625" style="52" customWidth="1"/>
    <col min="24" max="24" width="5.42578125" style="52" customWidth="1"/>
    <col min="25" max="25" width="6" style="52" bestFit="1" customWidth="1"/>
    <col min="26" max="26" width="7.28515625" style="52" customWidth="1"/>
    <col min="27" max="27" width="7.42578125" style="52" customWidth="1"/>
    <col min="28" max="28" width="6.42578125" style="52" customWidth="1"/>
    <col min="29" max="29" width="5.140625" style="52" customWidth="1"/>
    <col min="30" max="30" width="5.85546875" style="52" customWidth="1"/>
    <col min="31" max="31" width="6.85546875" style="52" customWidth="1"/>
    <col min="32" max="32" width="6.42578125" style="52" customWidth="1"/>
    <col min="33" max="33" width="6.42578125" style="54" customWidth="1"/>
    <col min="34" max="34" width="5.140625" style="52" customWidth="1"/>
    <col min="35" max="35" width="5.42578125" style="52" customWidth="1"/>
    <col min="36" max="36" width="4.7109375" style="52" customWidth="1"/>
    <col min="37" max="37" width="4.28515625" style="52" customWidth="1"/>
    <col min="38" max="38" width="5.28515625" style="52" customWidth="1"/>
    <col min="39" max="39" width="4.28515625" style="52" customWidth="1"/>
    <col min="40" max="40" width="5.140625" style="52" customWidth="1"/>
    <col min="41" max="42" width="4" style="52" customWidth="1"/>
    <col min="43" max="43" width="3.28515625" style="52" customWidth="1"/>
    <col min="44" max="44" width="3.85546875" style="52" customWidth="1"/>
    <col min="45" max="46" width="5.140625" style="52" customWidth="1"/>
    <col min="47" max="47" width="4.42578125" style="52" customWidth="1"/>
    <col min="48" max="48" width="5.85546875" style="52" customWidth="1"/>
    <col min="49" max="49" width="5.28515625" style="55" customWidth="1"/>
    <col min="50" max="50" width="8" style="52" customWidth="1"/>
    <col min="51" max="51" width="7.85546875" style="52" customWidth="1"/>
    <col min="52" max="52" width="5.28515625" style="52" customWidth="1"/>
    <col min="53" max="53" width="5.140625" style="52" customWidth="1"/>
    <col min="54" max="54" width="6.140625" style="52" customWidth="1"/>
    <col min="55" max="55" width="6.28515625" style="52" customWidth="1"/>
    <col min="56" max="56" width="5" style="54" customWidth="1"/>
    <col min="57" max="57" width="5.140625" style="52" customWidth="1"/>
    <col min="58" max="58" width="5" style="52" customWidth="1"/>
    <col min="59" max="59" width="3.7109375" style="52" customWidth="1"/>
    <col min="60" max="61" width="4.140625" style="52" customWidth="1"/>
    <col min="62" max="62" width="4.28515625" style="52" customWidth="1"/>
    <col min="63" max="63" width="5.7109375" style="52" customWidth="1"/>
    <col min="64" max="64" width="4.42578125" style="52" customWidth="1"/>
    <col min="65" max="65" width="3.42578125" style="52" customWidth="1"/>
    <col min="66" max="66" width="3.85546875" style="52" customWidth="1"/>
    <col min="67" max="67" width="2.42578125" style="52" customWidth="1"/>
    <col min="68" max="69" width="4.85546875" style="52" customWidth="1"/>
    <col min="70" max="70" width="3.42578125" style="52" customWidth="1"/>
    <col min="71" max="71" width="5.42578125" style="52" customWidth="1"/>
    <col min="72" max="72" width="6.85546875" style="52" customWidth="1"/>
    <col min="73" max="73" width="7" style="52" customWidth="1"/>
    <col min="74" max="74" width="5.28515625" style="52" customWidth="1"/>
    <col min="75" max="75" width="3.7109375" style="52" customWidth="1"/>
    <col min="76" max="76" width="5.140625" style="52" customWidth="1"/>
    <col min="77" max="77" width="7.140625" style="52" customWidth="1"/>
    <col min="78" max="78" width="6" style="52" customWidth="1"/>
    <col min="79" max="79" width="16.140625" style="52" customWidth="1"/>
    <col min="80" max="80" width="19.42578125" style="53" customWidth="1"/>
    <col min="81" max="16384" width="11.42578125" style="52"/>
  </cols>
  <sheetData>
    <row r="1" spans="1:81" ht="55.5" customHeight="1" x14ac:dyDescent="0.25">
      <c r="A1" s="296" t="s">
        <v>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35"/>
      <c r="S1" s="235"/>
      <c r="T1" s="235"/>
      <c r="U1" s="235"/>
      <c r="V1" s="235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O1" s="235"/>
      <c r="AP1" s="235"/>
      <c r="AQ1" s="235"/>
      <c r="AR1" s="235"/>
      <c r="AS1" s="235"/>
      <c r="BL1" s="235"/>
      <c r="BM1" s="235"/>
      <c r="BN1" s="235"/>
      <c r="BO1" s="235"/>
      <c r="BP1" s="235"/>
      <c r="BZ1" s="294" t="s">
        <v>290</v>
      </c>
      <c r="CA1" s="294"/>
      <c r="CB1" s="294"/>
      <c r="CC1" s="294"/>
    </row>
    <row r="2" spans="1:81" ht="18" x14ac:dyDescent="0.2">
      <c r="A2" s="220"/>
      <c r="B2" s="220"/>
      <c r="C2" s="220"/>
      <c r="D2" s="220"/>
      <c r="E2" s="224"/>
      <c r="F2" s="220"/>
      <c r="G2" s="220"/>
      <c r="H2" s="220"/>
      <c r="I2" s="220"/>
      <c r="J2" s="221"/>
      <c r="K2" s="220"/>
      <c r="L2" s="220"/>
      <c r="M2" s="220"/>
      <c r="N2" s="220"/>
      <c r="O2" s="220"/>
      <c r="P2" s="220"/>
      <c r="Q2" s="220"/>
      <c r="BZ2" s="248"/>
      <c r="CA2" s="249"/>
      <c r="CB2" s="249"/>
      <c r="CC2" s="249"/>
    </row>
    <row r="3" spans="1:81" ht="36" customHeight="1" x14ac:dyDescent="0.2">
      <c r="A3" s="252" t="s">
        <v>146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30"/>
      <c r="S3" s="230"/>
      <c r="T3" s="230"/>
      <c r="U3" s="230"/>
      <c r="V3" s="230"/>
      <c r="W3" s="231"/>
      <c r="X3" s="231"/>
      <c r="Y3" s="231"/>
      <c r="Z3" s="231"/>
      <c r="AA3" s="231"/>
      <c r="AB3" s="231"/>
      <c r="AC3" s="273"/>
      <c r="AD3" s="273"/>
      <c r="AE3" s="273"/>
      <c r="AF3" s="273"/>
      <c r="AG3" s="273"/>
      <c r="AH3" s="273"/>
      <c r="AI3" s="273"/>
      <c r="AJ3" s="273"/>
      <c r="AM3" s="273"/>
      <c r="AN3" s="273"/>
      <c r="AO3" s="273"/>
      <c r="AP3" s="273"/>
      <c r="AQ3" s="273"/>
      <c r="AR3" s="273"/>
      <c r="AS3" s="273"/>
      <c r="AT3" s="273"/>
      <c r="BL3" s="230"/>
      <c r="BM3" s="230"/>
      <c r="BN3" s="230"/>
      <c r="BO3" s="230"/>
      <c r="BP3" s="230"/>
      <c r="BZ3" s="295" t="s">
        <v>288</v>
      </c>
      <c r="CA3" s="295"/>
      <c r="CB3" s="295"/>
      <c r="CC3" s="295"/>
    </row>
    <row r="4" spans="1:81" ht="27.75" customHeight="1" x14ac:dyDescent="0.2">
      <c r="A4" s="252" t="s">
        <v>99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30"/>
      <c r="S4" s="230"/>
      <c r="T4" s="230"/>
      <c r="U4" s="230"/>
      <c r="V4" s="230"/>
      <c r="W4" s="231"/>
      <c r="X4" s="231"/>
      <c r="Y4" s="231"/>
      <c r="Z4" s="231"/>
      <c r="AA4" s="231"/>
      <c r="AB4" s="231"/>
      <c r="AC4" s="273"/>
      <c r="AD4" s="273"/>
      <c r="AE4" s="273"/>
      <c r="AF4" s="273"/>
      <c r="AG4" s="273"/>
      <c r="AH4" s="273"/>
      <c r="AI4" s="273"/>
      <c r="AJ4" s="273"/>
      <c r="AM4" s="273"/>
      <c r="AN4" s="273"/>
      <c r="AO4" s="273"/>
      <c r="AP4" s="273"/>
      <c r="AQ4" s="273"/>
      <c r="AR4" s="273"/>
      <c r="AS4" s="273"/>
      <c r="AT4" s="273"/>
      <c r="BL4" s="230"/>
      <c r="BM4" s="230"/>
      <c r="BN4" s="230"/>
      <c r="BO4" s="230"/>
      <c r="BP4" s="230"/>
      <c r="BZ4" s="295" t="s">
        <v>296</v>
      </c>
      <c r="CA4" s="295"/>
      <c r="CB4" s="295"/>
      <c r="CC4" s="295"/>
    </row>
    <row r="5" spans="1:81" ht="26.25" customHeight="1" x14ac:dyDescent="0.2">
      <c r="A5" s="269" t="s">
        <v>295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34"/>
      <c r="S5" s="230"/>
      <c r="T5" s="230"/>
      <c r="U5" s="230"/>
      <c r="V5" s="230"/>
      <c r="W5" s="231"/>
      <c r="X5" s="233"/>
      <c r="Y5" s="232"/>
      <c r="Z5" s="231"/>
      <c r="AA5" s="231"/>
      <c r="AB5" s="231"/>
      <c r="AC5" s="273"/>
      <c r="AD5" s="273"/>
      <c r="AE5" s="273"/>
      <c r="AF5" s="273"/>
      <c r="AG5" s="273"/>
      <c r="AH5" s="273"/>
      <c r="AI5" s="273"/>
      <c r="AJ5" s="273"/>
      <c r="AM5" s="273"/>
      <c r="AN5" s="273"/>
      <c r="AO5" s="273"/>
      <c r="AP5" s="273"/>
      <c r="AQ5" s="273"/>
      <c r="AR5" s="273"/>
      <c r="AS5" s="273"/>
      <c r="AT5" s="273"/>
      <c r="BL5" s="230"/>
      <c r="BM5" s="230"/>
      <c r="BN5" s="230"/>
      <c r="BO5" s="230"/>
      <c r="BP5" s="230"/>
      <c r="BZ5" s="250"/>
      <c r="CA5" s="250"/>
      <c r="CB5" s="250"/>
      <c r="CC5" s="250"/>
    </row>
    <row r="6" spans="1:81" x14ac:dyDescent="0.2">
      <c r="A6" s="220"/>
      <c r="B6" s="225" t="s">
        <v>156</v>
      </c>
      <c r="C6" s="229"/>
      <c r="D6" s="227"/>
      <c r="E6" s="223"/>
      <c r="F6" s="227"/>
      <c r="G6" s="228"/>
      <c r="H6" s="227"/>
      <c r="I6" s="226"/>
      <c r="J6" s="221"/>
      <c r="K6" s="220"/>
      <c r="L6" s="220"/>
      <c r="M6" s="220"/>
      <c r="N6" s="220"/>
      <c r="O6" s="220"/>
      <c r="P6" s="220"/>
      <c r="Q6" s="220"/>
    </row>
    <row r="7" spans="1:81" ht="18" customHeight="1" x14ac:dyDescent="0.2">
      <c r="A7" s="220"/>
      <c r="B7" s="225" t="s">
        <v>54</v>
      </c>
      <c r="C7" s="229"/>
      <c r="D7" s="227"/>
      <c r="E7" s="223"/>
      <c r="F7" s="227"/>
      <c r="G7" s="228"/>
      <c r="H7" s="227"/>
      <c r="I7" s="226"/>
      <c r="J7" s="221"/>
      <c r="K7" s="220"/>
      <c r="L7" s="220"/>
      <c r="M7" s="220"/>
      <c r="N7" s="220"/>
      <c r="O7" s="220"/>
      <c r="P7" s="220"/>
      <c r="Q7" s="220"/>
    </row>
    <row r="8" spans="1:81" ht="14.25" customHeight="1" x14ac:dyDescent="0.2">
      <c r="A8" s="220"/>
      <c r="B8" s="225" t="s">
        <v>55</v>
      </c>
      <c r="C8" s="229"/>
      <c r="D8" s="227"/>
      <c r="E8" s="223"/>
      <c r="F8" s="227"/>
      <c r="G8" s="228"/>
      <c r="H8" s="227"/>
      <c r="I8" s="226"/>
      <c r="J8" s="221"/>
      <c r="K8" s="220"/>
      <c r="L8" s="220"/>
      <c r="M8" s="220"/>
      <c r="N8" s="220"/>
      <c r="O8" s="220"/>
      <c r="P8" s="220"/>
      <c r="Q8" s="220"/>
    </row>
    <row r="9" spans="1:81" x14ac:dyDescent="0.2">
      <c r="A9" s="220"/>
      <c r="B9" s="225" t="s">
        <v>56</v>
      </c>
      <c r="C9" s="229"/>
      <c r="D9" s="227"/>
      <c r="E9" s="223"/>
      <c r="F9" s="227"/>
      <c r="G9" s="228"/>
      <c r="H9" s="227"/>
      <c r="I9" s="226"/>
      <c r="J9" s="221"/>
      <c r="K9" s="220"/>
      <c r="L9" s="220"/>
      <c r="M9" s="220"/>
      <c r="N9" s="220"/>
      <c r="O9" s="220"/>
      <c r="P9" s="220"/>
      <c r="Q9" s="220"/>
    </row>
    <row r="10" spans="1:81" x14ac:dyDescent="0.2">
      <c r="A10" s="220"/>
      <c r="B10" s="225"/>
      <c r="C10" s="223"/>
      <c r="D10" s="223"/>
      <c r="E10" s="223"/>
      <c r="F10" s="223"/>
      <c r="G10" s="224"/>
      <c r="H10" s="223"/>
      <c r="I10" s="222"/>
      <c r="J10" s="221"/>
      <c r="K10" s="220"/>
      <c r="L10" s="220"/>
      <c r="M10" s="220"/>
      <c r="N10" s="220"/>
      <c r="O10" s="220"/>
      <c r="P10" s="220"/>
      <c r="Q10" s="220"/>
    </row>
    <row r="11" spans="1:81" x14ac:dyDescent="0.2">
      <c r="A11" s="220"/>
      <c r="B11" s="223"/>
      <c r="C11" s="223"/>
      <c r="D11" s="223"/>
      <c r="E11" s="223"/>
      <c r="F11" s="223"/>
      <c r="G11" s="224"/>
      <c r="H11" s="223"/>
      <c r="I11" s="222"/>
      <c r="J11" s="221"/>
      <c r="K11" s="220"/>
      <c r="L11" s="220"/>
      <c r="M11" s="220"/>
      <c r="N11" s="220"/>
      <c r="O11" s="220"/>
      <c r="P11" s="220"/>
      <c r="Q11" s="220"/>
    </row>
    <row r="12" spans="1:81" ht="13.5" thickBot="1" x14ac:dyDescent="0.25">
      <c r="B12" s="219"/>
    </row>
    <row r="13" spans="1:81" ht="60" customHeight="1" thickBot="1" x14ac:dyDescent="0.25">
      <c r="A13" s="270" t="s">
        <v>26</v>
      </c>
      <c r="B13" s="284" t="s">
        <v>0</v>
      </c>
      <c r="C13" s="257" t="s">
        <v>294</v>
      </c>
      <c r="D13" s="282" t="s">
        <v>293</v>
      </c>
      <c r="E13" s="291" t="s">
        <v>37</v>
      </c>
      <c r="F13" s="305" t="s">
        <v>9</v>
      </c>
      <c r="G13" s="288" t="s">
        <v>10</v>
      </c>
      <c r="H13" s="257" t="s">
        <v>11</v>
      </c>
      <c r="I13" s="301" t="s">
        <v>12</v>
      </c>
      <c r="J13" s="253" t="s">
        <v>13</v>
      </c>
      <c r="K13" s="253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3" t="s">
        <v>32</v>
      </c>
      <c r="AH13" s="253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3" t="s">
        <v>33</v>
      </c>
      <c r="BE13" s="253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76"/>
      <c r="CA13" s="211" t="s">
        <v>84</v>
      </c>
      <c r="CB13" s="169" t="s">
        <v>83</v>
      </c>
    </row>
    <row r="14" spans="1:81" s="210" customFormat="1" ht="33.75" customHeight="1" x14ac:dyDescent="0.2">
      <c r="A14" s="286"/>
      <c r="B14" s="308"/>
      <c r="C14" s="258"/>
      <c r="D14" s="304"/>
      <c r="E14" s="292"/>
      <c r="F14" s="306"/>
      <c r="G14" s="289"/>
      <c r="H14" s="258"/>
      <c r="I14" s="302"/>
      <c r="J14" s="255" t="s">
        <v>23</v>
      </c>
      <c r="K14" s="265" t="s">
        <v>24</v>
      </c>
      <c r="L14" s="267" t="s">
        <v>25</v>
      </c>
      <c r="M14" s="285" t="s">
        <v>17</v>
      </c>
      <c r="N14" s="285"/>
      <c r="O14" s="285"/>
      <c r="P14" s="285"/>
      <c r="Q14" s="278" t="s">
        <v>18</v>
      </c>
      <c r="R14" s="298" t="s">
        <v>41</v>
      </c>
      <c r="S14" s="299"/>
      <c r="T14" s="299"/>
      <c r="U14" s="299"/>
      <c r="V14" s="300"/>
      <c r="W14" s="262" t="s">
        <v>88</v>
      </c>
      <c r="X14" s="263"/>
      <c r="Y14" s="263"/>
      <c r="Z14" s="263"/>
      <c r="AA14" s="264"/>
      <c r="AB14" s="270" t="s">
        <v>89</v>
      </c>
      <c r="AC14" s="271"/>
      <c r="AD14" s="271"/>
      <c r="AE14" s="271"/>
      <c r="AF14" s="277"/>
      <c r="AG14" s="274" t="s">
        <v>23</v>
      </c>
      <c r="AH14" s="280" t="s">
        <v>24</v>
      </c>
      <c r="AI14" s="282" t="s">
        <v>25</v>
      </c>
      <c r="AJ14" s="263" t="s">
        <v>17</v>
      </c>
      <c r="AK14" s="263"/>
      <c r="AL14" s="263"/>
      <c r="AM14" s="263"/>
      <c r="AN14" s="260" t="s">
        <v>18</v>
      </c>
      <c r="AO14" s="270" t="s">
        <v>41</v>
      </c>
      <c r="AP14" s="271"/>
      <c r="AQ14" s="271"/>
      <c r="AR14" s="271"/>
      <c r="AS14" s="277"/>
      <c r="AT14" s="284" t="s">
        <v>88</v>
      </c>
      <c r="AU14" s="263"/>
      <c r="AV14" s="263"/>
      <c r="AW14" s="263"/>
      <c r="AX14" s="264"/>
      <c r="AY14" s="270" t="s">
        <v>89</v>
      </c>
      <c r="AZ14" s="271"/>
      <c r="BA14" s="271"/>
      <c r="BB14" s="271"/>
      <c r="BC14" s="277"/>
      <c r="BD14" s="274" t="s">
        <v>23</v>
      </c>
      <c r="BE14" s="280" t="s">
        <v>24</v>
      </c>
      <c r="BF14" s="282" t="s">
        <v>25</v>
      </c>
      <c r="BG14" s="263" t="s">
        <v>17</v>
      </c>
      <c r="BH14" s="263"/>
      <c r="BI14" s="263"/>
      <c r="BJ14" s="263"/>
      <c r="BK14" s="260" t="s">
        <v>18</v>
      </c>
      <c r="BL14" s="270" t="s">
        <v>41</v>
      </c>
      <c r="BM14" s="271"/>
      <c r="BN14" s="271"/>
      <c r="BO14" s="271"/>
      <c r="BP14" s="277"/>
      <c r="BQ14" s="284" t="s">
        <v>88</v>
      </c>
      <c r="BR14" s="263"/>
      <c r="BS14" s="263"/>
      <c r="BT14" s="263"/>
      <c r="BU14" s="264"/>
      <c r="BV14" s="270" t="s">
        <v>89</v>
      </c>
      <c r="BW14" s="271"/>
      <c r="BX14" s="271"/>
      <c r="BY14" s="271"/>
      <c r="BZ14" s="271"/>
      <c r="CA14" s="211"/>
      <c r="CB14" s="169"/>
    </row>
    <row r="15" spans="1:81" s="210" customFormat="1" ht="96.75" customHeight="1" thickBot="1" x14ac:dyDescent="0.25">
      <c r="A15" s="287"/>
      <c r="B15" s="309"/>
      <c r="C15" s="259"/>
      <c r="D15" s="283"/>
      <c r="E15" s="293"/>
      <c r="F15" s="307"/>
      <c r="G15" s="290"/>
      <c r="H15" s="259"/>
      <c r="I15" s="303"/>
      <c r="J15" s="256"/>
      <c r="K15" s="266"/>
      <c r="L15" s="268"/>
      <c r="M15" s="213" t="s">
        <v>19</v>
      </c>
      <c r="N15" s="213" t="s">
        <v>20</v>
      </c>
      <c r="O15" s="213" t="s">
        <v>21</v>
      </c>
      <c r="P15" s="213" t="s">
        <v>22</v>
      </c>
      <c r="Q15" s="279"/>
      <c r="R15" s="214" t="s">
        <v>42</v>
      </c>
      <c r="S15" s="213" t="s">
        <v>43</v>
      </c>
      <c r="T15" s="213" t="s">
        <v>44</v>
      </c>
      <c r="U15" s="213" t="s">
        <v>45</v>
      </c>
      <c r="V15" s="215" t="s">
        <v>46</v>
      </c>
      <c r="W15" s="218" t="s">
        <v>16</v>
      </c>
      <c r="X15" s="213" t="s">
        <v>14</v>
      </c>
      <c r="Y15" s="213" t="s">
        <v>15</v>
      </c>
      <c r="Z15" s="213" t="s">
        <v>39</v>
      </c>
      <c r="AA15" s="215" t="s">
        <v>40</v>
      </c>
      <c r="AB15" s="214" t="s">
        <v>16</v>
      </c>
      <c r="AC15" s="213" t="s">
        <v>14</v>
      </c>
      <c r="AD15" s="213" t="s">
        <v>15</v>
      </c>
      <c r="AE15" s="213" t="s">
        <v>39</v>
      </c>
      <c r="AF15" s="215" t="s">
        <v>40</v>
      </c>
      <c r="AG15" s="275"/>
      <c r="AH15" s="281"/>
      <c r="AI15" s="283"/>
      <c r="AJ15" s="213" t="s">
        <v>19</v>
      </c>
      <c r="AK15" s="213" t="s">
        <v>20</v>
      </c>
      <c r="AL15" s="213" t="s">
        <v>21</v>
      </c>
      <c r="AM15" s="213" t="s">
        <v>22</v>
      </c>
      <c r="AN15" s="261"/>
      <c r="AO15" s="214" t="s">
        <v>42</v>
      </c>
      <c r="AP15" s="213" t="s">
        <v>43</v>
      </c>
      <c r="AQ15" s="213" t="s">
        <v>44</v>
      </c>
      <c r="AR15" s="213" t="s">
        <v>45</v>
      </c>
      <c r="AS15" s="215" t="s">
        <v>46</v>
      </c>
      <c r="AT15" s="214" t="s">
        <v>90</v>
      </c>
      <c r="AU15" s="213" t="s">
        <v>14</v>
      </c>
      <c r="AV15" s="213" t="s">
        <v>15</v>
      </c>
      <c r="AW15" s="217" t="s">
        <v>39</v>
      </c>
      <c r="AX15" s="215" t="s">
        <v>40</v>
      </c>
      <c r="AY15" s="216" t="s">
        <v>16</v>
      </c>
      <c r="AZ15" s="213" t="s">
        <v>14</v>
      </c>
      <c r="BA15" s="213" t="s">
        <v>15</v>
      </c>
      <c r="BB15" s="213" t="s">
        <v>39</v>
      </c>
      <c r="BC15" s="215" t="s">
        <v>40</v>
      </c>
      <c r="BD15" s="275"/>
      <c r="BE15" s="281"/>
      <c r="BF15" s="283"/>
      <c r="BG15" s="213" t="s">
        <v>19</v>
      </c>
      <c r="BH15" s="213" t="s">
        <v>20</v>
      </c>
      <c r="BI15" s="213" t="s">
        <v>21</v>
      </c>
      <c r="BJ15" s="213" t="s">
        <v>22</v>
      </c>
      <c r="BK15" s="261"/>
      <c r="BL15" s="214" t="s">
        <v>42</v>
      </c>
      <c r="BM15" s="213" t="s">
        <v>43</v>
      </c>
      <c r="BN15" s="213" t="s">
        <v>44</v>
      </c>
      <c r="BO15" s="213" t="s">
        <v>45</v>
      </c>
      <c r="BP15" s="215" t="s">
        <v>46</v>
      </c>
      <c r="BQ15" s="214" t="s">
        <v>90</v>
      </c>
      <c r="BR15" s="213" t="s">
        <v>14</v>
      </c>
      <c r="BS15" s="213" t="s">
        <v>15</v>
      </c>
      <c r="BT15" s="213" t="s">
        <v>39</v>
      </c>
      <c r="BU15" s="215" t="s">
        <v>40</v>
      </c>
      <c r="BV15" s="214" t="s">
        <v>16</v>
      </c>
      <c r="BW15" s="213" t="s">
        <v>14</v>
      </c>
      <c r="BX15" s="213" t="s">
        <v>15</v>
      </c>
      <c r="BY15" s="213" t="s">
        <v>39</v>
      </c>
      <c r="BZ15" s="212" t="s">
        <v>40</v>
      </c>
      <c r="CA15" s="211"/>
      <c r="CB15" s="169"/>
    </row>
    <row r="16" spans="1:81" s="198" customFormat="1" ht="25.5" x14ac:dyDescent="0.2">
      <c r="A16" s="209" t="s">
        <v>47</v>
      </c>
      <c r="B16" s="208" t="s">
        <v>48</v>
      </c>
      <c r="C16" s="73"/>
      <c r="D16" s="202"/>
      <c r="E16" s="207"/>
      <c r="F16" s="201">
        <v>30</v>
      </c>
      <c r="G16" s="73">
        <v>30</v>
      </c>
      <c r="H16" s="73">
        <f>G16*38</f>
        <v>1140</v>
      </c>
      <c r="I16" s="202"/>
      <c r="J16" s="205"/>
      <c r="K16" s="203"/>
      <c r="L16" s="200"/>
      <c r="M16" s="73"/>
      <c r="N16" s="73"/>
      <c r="O16" s="73"/>
      <c r="P16" s="73"/>
      <c r="Q16" s="200"/>
      <c r="R16" s="201"/>
      <c r="S16" s="203"/>
      <c r="T16" s="203"/>
      <c r="U16" s="203"/>
      <c r="V16" s="204"/>
      <c r="W16" s="203"/>
      <c r="X16" s="73"/>
      <c r="Y16" s="73"/>
      <c r="Z16" s="73"/>
      <c r="AA16" s="202"/>
      <c r="AB16" s="201"/>
      <c r="AC16" s="73"/>
      <c r="AD16" s="73"/>
      <c r="AE16" s="73"/>
      <c r="AF16" s="202"/>
      <c r="AG16" s="205"/>
      <c r="AH16" s="203"/>
      <c r="AI16" s="200"/>
      <c r="AJ16" s="73"/>
      <c r="AK16" s="73"/>
      <c r="AL16" s="73"/>
      <c r="AM16" s="73"/>
      <c r="AN16" s="73"/>
      <c r="AO16" s="201"/>
      <c r="AP16" s="203"/>
      <c r="AQ16" s="203"/>
      <c r="AR16" s="203"/>
      <c r="AS16" s="204"/>
      <c r="AT16" s="203"/>
      <c r="AU16" s="73"/>
      <c r="AV16" s="73"/>
      <c r="AW16" s="206"/>
      <c r="AX16" s="202"/>
      <c r="AY16" s="201"/>
      <c r="AZ16" s="73"/>
      <c r="BA16" s="73"/>
      <c r="BB16" s="73"/>
      <c r="BC16" s="202"/>
      <c r="BD16" s="205"/>
      <c r="BE16" s="203"/>
      <c r="BF16" s="200"/>
      <c r="BG16" s="73"/>
      <c r="BH16" s="73"/>
      <c r="BI16" s="73"/>
      <c r="BJ16" s="73"/>
      <c r="BK16" s="73"/>
      <c r="BL16" s="201"/>
      <c r="BM16" s="203"/>
      <c r="BN16" s="203"/>
      <c r="BO16" s="203"/>
      <c r="BP16" s="204"/>
      <c r="BQ16" s="203"/>
      <c r="BR16" s="73"/>
      <c r="BS16" s="73"/>
      <c r="BT16" s="73"/>
      <c r="BU16" s="202"/>
      <c r="BV16" s="201"/>
      <c r="BW16" s="73"/>
      <c r="BX16" s="73"/>
      <c r="BY16" s="73"/>
      <c r="BZ16" s="200"/>
      <c r="CA16" s="199"/>
      <c r="CB16" s="170"/>
    </row>
    <row r="17" spans="1:80" s="196" customFormat="1" x14ac:dyDescent="0.2">
      <c r="A17" s="145" t="s">
        <v>49</v>
      </c>
      <c r="B17" s="144" t="s">
        <v>27</v>
      </c>
      <c r="C17" s="123"/>
      <c r="D17" s="135"/>
      <c r="E17" s="186"/>
      <c r="F17" s="183">
        <v>9</v>
      </c>
      <c r="G17" s="123">
        <v>9</v>
      </c>
      <c r="H17" s="153">
        <f>G17*38</f>
        <v>342</v>
      </c>
      <c r="I17" s="168">
        <f t="shared" ref="I17:N17" si="0">I18+I19</f>
        <v>136</v>
      </c>
      <c r="J17" s="245">
        <f t="shared" si="0"/>
        <v>9</v>
      </c>
      <c r="K17" s="159">
        <f t="shared" si="0"/>
        <v>342</v>
      </c>
      <c r="L17" s="159">
        <f t="shared" si="0"/>
        <v>136</v>
      </c>
      <c r="M17" s="159">
        <f t="shared" si="0"/>
        <v>36</v>
      </c>
      <c r="N17" s="123">
        <f t="shared" si="0"/>
        <v>100</v>
      </c>
      <c r="O17" s="123"/>
      <c r="P17" s="123"/>
      <c r="Q17" s="135">
        <f>Q18+Q19</f>
        <v>206</v>
      </c>
      <c r="R17" s="156">
        <f>R18+R19</f>
        <v>3</v>
      </c>
      <c r="S17" s="156"/>
      <c r="T17" s="123">
        <f>T18+T19</f>
        <v>2</v>
      </c>
      <c r="U17" s="156"/>
      <c r="V17" s="155"/>
      <c r="W17" s="123">
        <f>W18+W19</f>
        <v>136</v>
      </c>
      <c r="X17" s="123"/>
      <c r="Y17" s="123"/>
      <c r="Z17" s="123">
        <f>Z18+Z19</f>
        <v>136</v>
      </c>
      <c r="AA17" s="135">
        <f>AA18+AA19</f>
        <v>342</v>
      </c>
      <c r="AB17" s="183"/>
      <c r="AC17" s="123"/>
      <c r="AD17" s="123"/>
      <c r="AE17" s="123"/>
      <c r="AF17" s="123"/>
      <c r="AG17" s="184"/>
      <c r="AH17" s="156"/>
      <c r="AI17" s="182"/>
      <c r="AJ17" s="123"/>
      <c r="AK17" s="123"/>
      <c r="AL17" s="123"/>
      <c r="AM17" s="123"/>
      <c r="AN17" s="123"/>
      <c r="AO17" s="183"/>
      <c r="AP17" s="156"/>
      <c r="AQ17" s="156"/>
      <c r="AR17" s="156"/>
      <c r="AS17" s="155"/>
      <c r="AT17" s="156"/>
      <c r="AU17" s="123"/>
      <c r="AV17" s="123"/>
      <c r="AW17" s="185"/>
      <c r="AX17" s="135"/>
      <c r="AY17" s="183"/>
      <c r="AZ17" s="123"/>
      <c r="BA17" s="123"/>
      <c r="BB17" s="123"/>
      <c r="BC17" s="135"/>
      <c r="BD17" s="184"/>
      <c r="BE17" s="156"/>
      <c r="BF17" s="182"/>
      <c r="BG17" s="123"/>
      <c r="BH17" s="123"/>
      <c r="BI17" s="123"/>
      <c r="BJ17" s="123"/>
      <c r="BK17" s="123"/>
      <c r="BL17" s="183"/>
      <c r="BM17" s="156"/>
      <c r="BN17" s="156"/>
      <c r="BO17" s="156"/>
      <c r="BP17" s="155"/>
      <c r="BQ17" s="156"/>
      <c r="BR17" s="123"/>
      <c r="BS17" s="123"/>
      <c r="BT17" s="123"/>
      <c r="BU17" s="135"/>
      <c r="BV17" s="183"/>
      <c r="BW17" s="123"/>
      <c r="BX17" s="123"/>
      <c r="BY17" s="123"/>
      <c r="BZ17" s="182"/>
      <c r="CA17" s="123"/>
      <c r="CB17" s="122"/>
    </row>
    <row r="18" spans="1:80" s="105" customFormat="1" ht="28.5" customHeight="1" x14ac:dyDescent="0.2">
      <c r="A18" s="175" t="s">
        <v>50</v>
      </c>
      <c r="B18" s="106" t="s">
        <v>51</v>
      </c>
      <c r="C18" s="107" t="s">
        <v>1</v>
      </c>
      <c r="D18" s="118" t="s">
        <v>28</v>
      </c>
      <c r="E18" s="197" t="s">
        <v>158</v>
      </c>
      <c r="F18" s="176"/>
      <c r="G18" s="107">
        <v>4</v>
      </c>
      <c r="H18" s="107">
        <v>152</v>
      </c>
      <c r="I18" s="118">
        <v>72</v>
      </c>
      <c r="J18" s="179">
        <v>4</v>
      </c>
      <c r="K18" s="177">
        <v>152</v>
      </c>
      <c r="L18" s="172">
        <v>72</v>
      </c>
      <c r="M18" s="107">
        <v>36</v>
      </c>
      <c r="N18" s="107">
        <v>36</v>
      </c>
      <c r="O18" s="107"/>
      <c r="P18" s="107"/>
      <c r="Q18" s="114">
        <f>K18-L18</f>
        <v>80</v>
      </c>
      <c r="R18" s="176">
        <v>2</v>
      </c>
      <c r="S18" s="177"/>
      <c r="T18" s="177">
        <v>1</v>
      </c>
      <c r="U18" s="177"/>
      <c r="V18" s="178"/>
      <c r="W18" s="177">
        <v>72</v>
      </c>
      <c r="X18" s="107"/>
      <c r="Y18" s="107"/>
      <c r="Z18" s="177">
        <v>72</v>
      </c>
      <c r="AA18" s="118">
        <v>152</v>
      </c>
      <c r="AB18" s="176"/>
      <c r="AC18" s="107"/>
      <c r="AD18" s="107"/>
      <c r="AE18" s="107"/>
      <c r="AF18" s="118"/>
      <c r="AG18" s="179"/>
      <c r="AH18" s="177"/>
      <c r="AI18" s="172"/>
      <c r="AJ18" s="107"/>
      <c r="AK18" s="107"/>
      <c r="AL18" s="107"/>
      <c r="AM18" s="107"/>
      <c r="AN18" s="107"/>
      <c r="AO18" s="176"/>
      <c r="AP18" s="177"/>
      <c r="AQ18" s="177"/>
      <c r="AR18" s="177"/>
      <c r="AS18" s="178"/>
      <c r="AT18" s="177"/>
      <c r="AU18" s="107"/>
      <c r="AV18" s="107"/>
      <c r="AW18" s="190"/>
      <c r="AX18" s="118"/>
      <c r="AY18" s="176"/>
      <c r="AZ18" s="107"/>
      <c r="BA18" s="107"/>
      <c r="BB18" s="107"/>
      <c r="BC18" s="118"/>
      <c r="BD18" s="179"/>
      <c r="BE18" s="177"/>
      <c r="BF18" s="172"/>
      <c r="BG18" s="107"/>
      <c r="BH18" s="107"/>
      <c r="BI18" s="107"/>
      <c r="BJ18" s="107"/>
      <c r="BK18" s="107"/>
      <c r="BL18" s="176"/>
      <c r="BM18" s="177"/>
      <c r="BN18" s="177"/>
      <c r="BO18" s="177"/>
      <c r="BP18" s="178"/>
      <c r="BQ18" s="177"/>
      <c r="BR18" s="107"/>
      <c r="BS18" s="107"/>
      <c r="BT18" s="107"/>
      <c r="BU18" s="118"/>
      <c r="BV18" s="176"/>
      <c r="BW18" s="107"/>
      <c r="BX18" s="107"/>
      <c r="BY18" s="107"/>
      <c r="BZ18" s="172"/>
      <c r="CA18" s="107" t="s">
        <v>85</v>
      </c>
      <c r="CB18" s="106" t="s">
        <v>111</v>
      </c>
    </row>
    <row r="19" spans="1:80" s="105" customFormat="1" ht="28.5" customHeight="1" x14ac:dyDescent="0.2">
      <c r="A19" s="175" t="s">
        <v>52</v>
      </c>
      <c r="B19" s="106" t="s">
        <v>53</v>
      </c>
      <c r="C19" s="107" t="s">
        <v>1</v>
      </c>
      <c r="D19" s="118" t="s">
        <v>28</v>
      </c>
      <c r="E19" s="197" t="s">
        <v>159</v>
      </c>
      <c r="F19" s="176"/>
      <c r="G19" s="107">
        <v>5</v>
      </c>
      <c r="H19" s="107">
        <f>5*38</f>
        <v>190</v>
      </c>
      <c r="I19" s="118">
        <v>64</v>
      </c>
      <c r="J19" s="179">
        <v>5</v>
      </c>
      <c r="K19" s="177">
        <v>190</v>
      </c>
      <c r="L19" s="172">
        <v>64</v>
      </c>
      <c r="M19" s="107">
        <v>0</v>
      </c>
      <c r="N19" s="107">
        <v>64</v>
      </c>
      <c r="O19" s="107"/>
      <c r="P19" s="107"/>
      <c r="Q19" s="114">
        <f>K19-L19</f>
        <v>126</v>
      </c>
      <c r="R19" s="176">
        <v>1</v>
      </c>
      <c r="S19" s="177"/>
      <c r="T19" s="177">
        <v>1</v>
      </c>
      <c r="U19" s="177"/>
      <c r="V19" s="178"/>
      <c r="W19" s="177">
        <v>64</v>
      </c>
      <c r="X19" s="107"/>
      <c r="Y19" s="107"/>
      <c r="Z19" s="177">
        <v>64</v>
      </c>
      <c r="AA19" s="118">
        <v>190</v>
      </c>
      <c r="AB19" s="176"/>
      <c r="AC19" s="107"/>
      <c r="AD19" s="107"/>
      <c r="AE19" s="107"/>
      <c r="AF19" s="118"/>
      <c r="AG19" s="179"/>
      <c r="AH19" s="177"/>
      <c r="AI19" s="172"/>
      <c r="AJ19" s="107"/>
      <c r="AK19" s="107"/>
      <c r="AL19" s="107"/>
      <c r="AM19" s="107"/>
      <c r="AN19" s="107"/>
      <c r="AO19" s="176"/>
      <c r="AP19" s="177"/>
      <c r="AQ19" s="177"/>
      <c r="AR19" s="177"/>
      <c r="AS19" s="178"/>
      <c r="AT19" s="177"/>
      <c r="AU19" s="107"/>
      <c r="AV19" s="107"/>
      <c r="AW19" s="190"/>
      <c r="AX19" s="118"/>
      <c r="AY19" s="176"/>
      <c r="AZ19" s="107"/>
      <c r="BA19" s="107"/>
      <c r="BB19" s="107"/>
      <c r="BC19" s="118"/>
      <c r="BD19" s="179"/>
      <c r="BE19" s="177"/>
      <c r="BF19" s="172"/>
      <c r="BG19" s="107"/>
      <c r="BH19" s="107"/>
      <c r="BI19" s="107"/>
      <c r="BJ19" s="107"/>
      <c r="BK19" s="107"/>
      <c r="BL19" s="176"/>
      <c r="BM19" s="177"/>
      <c r="BN19" s="177"/>
      <c r="BO19" s="177"/>
      <c r="BP19" s="178"/>
      <c r="BQ19" s="177"/>
      <c r="BR19" s="107"/>
      <c r="BS19" s="107"/>
      <c r="BT19" s="107"/>
      <c r="BU19" s="118"/>
      <c r="BV19" s="176"/>
      <c r="BW19" s="107"/>
      <c r="BX19" s="107"/>
      <c r="BY19" s="107"/>
      <c r="BZ19" s="172"/>
      <c r="CA19" s="107" t="s">
        <v>85</v>
      </c>
      <c r="CB19" s="106" t="s">
        <v>101</v>
      </c>
    </row>
    <row r="20" spans="1:80" s="196" customFormat="1" ht="89.25" x14ac:dyDescent="0.2">
      <c r="A20" s="145" t="s">
        <v>57</v>
      </c>
      <c r="B20" s="144" t="s">
        <v>151</v>
      </c>
      <c r="C20" s="123"/>
      <c r="D20" s="135"/>
      <c r="E20" s="186"/>
      <c r="F20" s="183">
        <v>21</v>
      </c>
      <c r="G20" s="123">
        <v>21</v>
      </c>
      <c r="H20" s="153">
        <f>G20*38</f>
        <v>798</v>
      </c>
      <c r="I20" s="135"/>
      <c r="J20" s="184"/>
      <c r="K20" s="156"/>
      <c r="L20" s="182"/>
      <c r="M20" s="123"/>
      <c r="N20" s="123"/>
      <c r="O20" s="123"/>
      <c r="P20" s="123"/>
      <c r="Q20" s="182"/>
      <c r="R20" s="183"/>
      <c r="S20" s="156"/>
      <c r="T20" s="156"/>
      <c r="U20" s="156"/>
      <c r="V20" s="155"/>
      <c r="W20" s="156"/>
      <c r="X20" s="123"/>
      <c r="Y20" s="123"/>
      <c r="Z20" s="123"/>
      <c r="AA20" s="135"/>
      <c r="AB20" s="183"/>
      <c r="AC20" s="123"/>
      <c r="AD20" s="123"/>
      <c r="AE20" s="123"/>
      <c r="AF20" s="135"/>
      <c r="AG20" s="184"/>
      <c r="AH20" s="156"/>
      <c r="AI20" s="182"/>
      <c r="AJ20" s="123"/>
      <c r="AK20" s="123"/>
      <c r="AL20" s="123"/>
      <c r="AM20" s="123"/>
      <c r="AN20" s="123"/>
      <c r="AO20" s="183"/>
      <c r="AP20" s="156"/>
      <c r="AQ20" s="156"/>
      <c r="AR20" s="156"/>
      <c r="AS20" s="155"/>
      <c r="AT20" s="156"/>
      <c r="AU20" s="123"/>
      <c r="AV20" s="123"/>
      <c r="AW20" s="185"/>
      <c r="AX20" s="135"/>
      <c r="AY20" s="183"/>
      <c r="AZ20" s="123"/>
      <c r="BA20" s="123"/>
      <c r="BB20" s="123"/>
      <c r="BC20" s="135"/>
      <c r="BD20" s="184"/>
      <c r="BE20" s="156"/>
      <c r="BF20" s="182"/>
      <c r="BG20" s="123"/>
      <c r="BH20" s="123"/>
      <c r="BI20" s="123"/>
      <c r="BJ20" s="123"/>
      <c r="BK20" s="123"/>
      <c r="BL20" s="183"/>
      <c r="BM20" s="156"/>
      <c r="BN20" s="156"/>
      <c r="BO20" s="156"/>
      <c r="BP20" s="155"/>
      <c r="BQ20" s="156"/>
      <c r="BR20" s="123"/>
      <c r="BS20" s="123"/>
      <c r="BT20" s="123"/>
      <c r="BU20" s="135"/>
      <c r="BV20" s="183"/>
      <c r="BW20" s="123"/>
      <c r="BX20" s="123"/>
      <c r="BY20" s="123"/>
      <c r="BZ20" s="182"/>
      <c r="CA20" s="123"/>
      <c r="CB20" s="122"/>
    </row>
    <row r="21" spans="1:80" s="140" customFormat="1" x14ac:dyDescent="0.2">
      <c r="A21" s="195" t="s">
        <v>58</v>
      </c>
      <c r="B21" s="187" t="s">
        <v>59</v>
      </c>
      <c r="C21" s="123"/>
      <c r="D21" s="135"/>
      <c r="E21" s="186"/>
      <c r="F21" s="183"/>
      <c r="G21" s="123">
        <v>11</v>
      </c>
      <c r="H21" s="153">
        <f>G21*38</f>
        <v>418</v>
      </c>
      <c r="I21" s="168">
        <f>I22+I23+I24</f>
        <v>100</v>
      </c>
      <c r="J21" s="184"/>
      <c r="K21" s="153"/>
      <c r="L21" s="182"/>
      <c r="M21" s="123"/>
      <c r="N21" s="123"/>
      <c r="O21" s="123"/>
      <c r="P21" s="123"/>
      <c r="Q21" s="182"/>
      <c r="R21" s="183"/>
      <c r="S21" s="156"/>
      <c r="T21" s="156"/>
      <c r="U21" s="156"/>
      <c r="V21" s="155"/>
      <c r="W21" s="156"/>
      <c r="X21" s="123"/>
      <c r="Y21" s="123"/>
      <c r="Z21" s="123"/>
      <c r="AA21" s="135"/>
      <c r="AB21" s="183"/>
      <c r="AC21" s="123"/>
      <c r="AD21" s="123"/>
      <c r="AE21" s="123"/>
      <c r="AF21" s="135"/>
      <c r="AG21" s="184">
        <f>AG22+AG23+AG24</f>
        <v>11</v>
      </c>
      <c r="AH21" s="159">
        <f>AG21*38</f>
        <v>418</v>
      </c>
      <c r="AI21" s="132">
        <f>AI22+AI23+AI24</f>
        <v>100</v>
      </c>
      <c r="AJ21" s="132">
        <f>AJ22+AJ23+AJ24</f>
        <v>84</v>
      </c>
      <c r="AK21" s="132">
        <f>AK22+AK23+AK24</f>
        <v>16</v>
      </c>
      <c r="AL21" s="123"/>
      <c r="AM21" s="123"/>
      <c r="AN21" s="237">
        <f>AN22+AN23+AN24</f>
        <v>318</v>
      </c>
      <c r="AO21" s="183"/>
      <c r="AP21" s="132">
        <f>AP22+AP23+AP24</f>
        <v>2</v>
      </c>
      <c r="AQ21" s="123"/>
      <c r="AR21" s="123"/>
      <c r="AS21" s="237">
        <f>AS22+AS23+AS24</f>
        <v>7</v>
      </c>
      <c r="AT21" s="184">
        <f>AT22+AT23+AT24</f>
        <v>62</v>
      </c>
      <c r="AU21" s="123"/>
      <c r="AV21" s="123"/>
      <c r="AW21" s="132">
        <f>AW22+AW23+AW24</f>
        <v>62</v>
      </c>
      <c r="AX21" s="237">
        <f>AX22+AX23+AX24</f>
        <v>266</v>
      </c>
      <c r="AY21" s="184">
        <f>AY22+AY23+AY24</f>
        <v>38</v>
      </c>
      <c r="AZ21" s="132"/>
      <c r="BA21" s="123"/>
      <c r="BB21" s="132">
        <f>BB22+BB23+BB24</f>
        <v>38</v>
      </c>
      <c r="BC21" s="237">
        <f>BC22+BC23+BC24</f>
        <v>152</v>
      </c>
      <c r="BD21" s="238"/>
      <c r="BE21" s="156"/>
      <c r="BF21" s="182"/>
      <c r="BG21" s="123"/>
      <c r="BH21" s="123"/>
      <c r="BI21" s="123"/>
      <c r="BJ21" s="123"/>
      <c r="BK21" s="123"/>
      <c r="BL21" s="183"/>
      <c r="BM21" s="156"/>
      <c r="BN21" s="156"/>
      <c r="BO21" s="156"/>
      <c r="BP21" s="155"/>
      <c r="BQ21" s="156"/>
      <c r="BR21" s="123"/>
      <c r="BS21" s="123"/>
      <c r="BT21" s="123"/>
      <c r="BU21" s="135"/>
      <c r="BV21" s="183"/>
      <c r="BW21" s="123"/>
      <c r="BX21" s="123"/>
      <c r="BY21" s="123"/>
      <c r="BZ21" s="182"/>
      <c r="CA21" s="123"/>
      <c r="CB21" s="122"/>
    </row>
    <row r="22" spans="1:80" s="105" customFormat="1" ht="48" customHeight="1" x14ac:dyDescent="0.2">
      <c r="A22" s="175" t="s">
        <v>60</v>
      </c>
      <c r="B22" s="106" t="s">
        <v>91</v>
      </c>
      <c r="C22" s="107" t="s">
        <v>1</v>
      </c>
      <c r="D22" s="118" t="s">
        <v>28</v>
      </c>
      <c r="E22" s="173" t="s">
        <v>160</v>
      </c>
      <c r="F22" s="176"/>
      <c r="G22" s="107">
        <v>4</v>
      </c>
      <c r="H22" s="107">
        <f>38*4</f>
        <v>152</v>
      </c>
      <c r="I22" s="118">
        <v>32</v>
      </c>
      <c r="J22" s="179"/>
      <c r="K22" s="177"/>
      <c r="L22" s="172"/>
      <c r="M22" s="107"/>
      <c r="N22" s="107"/>
      <c r="O22" s="107"/>
      <c r="P22" s="107"/>
      <c r="Q22" s="172"/>
      <c r="R22" s="176"/>
      <c r="S22" s="177"/>
      <c r="T22" s="177"/>
      <c r="U22" s="177"/>
      <c r="V22" s="178"/>
      <c r="W22" s="177"/>
      <c r="X22" s="107"/>
      <c r="Y22" s="107"/>
      <c r="Z22" s="180"/>
      <c r="AA22" s="118"/>
      <c r="AB22" s="177"/>
      <c r="AC22" s="107"/>
      <c r="AD22" s="107"/>
      <c r="AE22" s="180"/>
      <c r="AF22" s="118"/>
      <c r="AG22" s="194">
        <v>4</v>
      </c>
      <c r="AH22" s="192">
        <v>152</v>
      </c>
      <c r="AI22" s="191">
        <v>32</v>
      </c>
      <c r="AJ22" s="193">
        <v>32</v>
      </c>
      <c r="AK22" s="192">
        <v>0</v>
      </c>
      <c r="AL22" s="192"/>
      <c r="AM22" s="192"/>
      <c r="AN22" s="191">
        <f>AH22-AI22</f>
        <v>120</v>
      </c>
      <c r="AO22" s="176"/>
      <c r="AP22" s="177"/>
      <c r="AQ22" s="177"/>
      <c r="AR22" s="177"/>
      <c r="AS22" s="178">
        <v>4</v>
      </c>
      <c r="AT22" s="177">
        <v>32</v>
      </c>
      <c r="AU22" s="107"/>
      <c r="AV22" s="107"/>
      <c r="AW22" s="180">
        <v>32</v>
      </c>
      <c r="AX22" s="118">
        <v>152</v>
      </c>
      <c r="AY22" s="176"/>
      <c r="AZ22" s="107"/>
      <c r="BA22" s="107"/>
      <c r="BB22" s="107"/>
      <c r="BC22" s="118"/>
      <c r="BD22" s="179"/>
      <c r="BE22" s="177"/>
      <c r="BF22" s="172"/>
      <c r="BG22" s="107"/>
      <c r="BH22" s="107"/>
      <c r="BI22" s="107"/>
      <c r="BJ22" s="107"/>
      <c r="BK22" s="107"/>
      <c r="BL22" s="176"/>
      <c r="BM22" s="177"/>
      <c r="BN22" s="177"/>
      <c r="BO22" s="177"/>
      <c r="BP22" s="178"/>
      <c r="BQ22" s="177"/>
      <c r="BR22" s="107"/>
      <c r="BS22" s="107"/>
      <c r="BT22" s="189"/>
      <c r="BU22" s="118"/>
      <c r="BV22" s="176"/>
      <c r="BW22" s="107"/>
      <c r="BX22" s="107"/>
      <c r="BY22" s="107"/>
      <c r="BZ22" s="172"/>
      <c r="CA22" s="107" t="s">
        <v>86</v>
      </c>
      <c r="CB22" s="106" t="s">
        <v>103</v>
      </c>
    </row>
    <row r="23" spans="1:80" s="105" customFormat="1" ht="25.5" x14ac:dyDescent="0.2">
      <c r="A23" s="175" t="s">
        <v>61</v>
      </c>
      <c r="B23" s="181" t="s">
        <v>62</v>
      </c>
      <c r="C23" s="107" t="s">
        <v>1</v>
      </c>
      <c r="D23" s="118" t="s">
        <v>28</v>
      </c>
      <c r="E23" s="173" t="s">
        <v>158</v>
      </c>
      <c r="F23" s="176"/>
      <c r="G23" s="107">
        <v>3</v>
      </c>
      <c r="H23" s="107">
        <v>114</v>
      </c>
      <c r="I23" s="118">
        <v>30</v>
      </c>
      <c r="J23" s="179"/>
      <c r="K23" s="177"/>
      <c r="L23" s="172"/>
      <c r="M23" s="107"/>
      <c r="N23" s="107"/>
      <c r="O23" s="107"/>
      <c r="P23" s="107"/>
      <c r="Q23" s="172"/>
      <c r="R23" s="176"/>
      <c r="S23" s="177"/>
      <c r="T23" s="177"/>
      <c r="U23" s="177"/>
      <c r="V23" s="178" t="s">
        <v>157</v>
      </c>
      <c r="W23" s="177"/>
      <c r="X23" s="107"/>
      <c r="Y23" s="107"/>
      <c r="Z23" s="107"/>
      <c r="AA23" s="118"/>
      <c r="AB23" s="176"/>
      <c r="AC23" s="107"/>
      <c r="AD23" s="107"/>
      <c r="AE23" s="107"/>
      <c r="AF23" s="118"/>
      <c r="AG23" s="179">
        <v>3</v>
      </c>
      <c r="AH23" s="107">
        <f>3*38</f>
        <v>114</v>
      </c>
      <c r="AI23" s="107">
        <v>30</v>
      </c>
      <c r="AJ23" s="107">
        <v>14</v>
      </c>
      <c r="AK23" s="107">
        <v>16</v>
      </c>
      <c r="AL23" s="107"/>
      <c r="AM23" s="107"/>
      <c r="AN23" s="107">
        <f>AH23-AI23</f>
        <v>84</v>
      </c>
      <c r="AO23" s="176"/>
      <c r="AP23" s="177"/>
      <c r="AQ23" s="177"/>
      <c r="AR23" s="177"/>
      <c r="AS23" s="178">
        <v>1</v>
      </c>
      <c r="AT23" s="177">
        <v>30</v>
      </c>
      <c r="AU23" s="107"/>
      <c r="AV23" s="107"/>
      <c r="AW23" s="190">
        <v>30</v>
      </c>
      <c r="AX23" s="118">
        <v>114</v>
      </c>
      <c r="AY23" s="176"/>
      <c r="AZ23" s="107"/>
      <c r="BA23" s="107"/>
      <c r="BB23" s="107"/>
      <c r="BC23" s="118"/>
      <c r="BD23" s="179"/>
      <c r="BE23" s="177"/>
      <c r="BF23" s="172"/>
      <c r="BG23" s="107"/>
      <c r="BH23" s="107"/>
      <c r="BI23" s="107"/>
      <c r="BJ23" s="107"/>
      <c r="BK23" s="107"/>
      <c r="BL23" s="176"/>
      <c r="BM23" s="177"/>
      <c r="BN23" s="177"/>
      <c r="BO23" s="177"/>
      <c r="BP23" s="178"/>
      <c r="BQ23" s="177"/>
      <c r="BR23" s="107"/>
      <c r="BS23" s="107"/>
      <c r="BT23" s="107"/>
      <c r="BU23" s="118"/>
      <c r="BV23" s="176"/>
      <c r="BW23" s="107"/>
      <c r="BX23" s="107"/>
      <c r="BY23" s="107"/>
      <c r="BZ23" s="172"/>
      <c r="CA23" s="107" t="s">
        <v>86</v>
      </c>
      <c r="CB23" s="1" t="s">
        <v>167</v>
      </c>
    </row>
    <row r="24" spans="1:80" s="105" customFormat="1" ht="25.5" customHeight="1" x14ac:dyDescent="0.2">
      <c r="A24" s="175" t="s">
        <v>94</v>
      </c>
      <c r="B24" s="106" t="s">
        <v>92</v>
      </c>
      <c r="C24" s="107" t="s">
        <v>1</v>
      </c>
      <c r="D24" s="118" t="s">
        <v>28</v>
      </c>
      <c r="E24" s="173" t="s">
        <v>160</v>
      </c>
      <c r="F24" s="176"/>
      <c r="G24" s="107">
        <v>4</v>
      </c>
      <c r="H24" s="107">
        <f>38*4</f>
        <v>152</v>
      </c>
      <c r="I24" s="118">
        <f>152/4</f>
        <v>38</v>
      </c>
      <c r="J24" s="179"/>
      <c r="K24" s="177"/>
      <c r="L24" s="172"/>
      <c r="M24" s="107"/>
      <c r="N24" s="107"/>
      <c r="O24" s="107"/>
      <c r="P24" s="107"/>
      <c r="Q24" s="172"/>
      <c r="R24" s="176"/>
      <c r="S24" s="177"/>
      <c r="T24" s="177"/>
      <c r="U24" s="177"/>
      <c r="V24" s="178"/>
      <c r="W24" s="177"/>
      <c r="X24" s="107"/>
      <c r="Y24" s="107"/>
      <c r="Z24" s="180"/>
      <c r="AA24" s="118"/>
      <c r="AB24" s="177"/>
      <c r="AC24" s="107"/>
      <c r="AD24" s="107"/>
      <c r="AE24" s="180"/>
      <c r="AF24" s="118"/>
      <c r="AG24" s="179">
        <v>4</v>
      </c>
      <c r="AH24" s="177">
        <v>152</v>
      </c>
      <c r="AI24" s="172">
        <v>38</v>
      </c>
      <c r="AJ24" s="107">
        <v>38</v>
      </c>
      <c r="AK24" s="107">
        <v>0</v>
      </c>
      <c r="AL24" s="107"/>
      <c r="AM24" s="107"/>
      <c r="AN24" s="172">
        <f>AH24-AI24</f>
        <v>114</v>
      </c>
      <c r="AO24" s="176"/>
      <c r="AP24" s="177">
        <v>2</v>
      </c>
      <c r="AQ24" s="177"/>
      <c r="AR24" s="177"/>
      <c r="AS24" s="178">
        <v>2</v>
      </c>
      <c r="AT24" s="177"/>
      <c r="AU24" s="107"/>
      <c r="AV24" s="107"/>
      <c r="AW24" s="180"/>
      <c r="AX24" s="118"/>
      <c r="AY24" s="177">
        <v>38</v>
      </c>
      <c r="AZ24" s="107"/>
      <c r="BA24" s="107"/>
      <c r="BB24" s="180">
        <v>38</v>
      </c>
      <c r="BC24" s="118">
        <v>152</v>
      </c>
      <c r="BD24" s="179"/>
      <c r="BE24" s="177"/>
      <c r="BF24" s="172"/>
      <c r="BG24" s="107"/>
      <c r="BH24" s="107"/>
      <c r="BI24" s="107"/>
      <c r="BJ24" s="107"/>
      <c r="BK24" s="107"/>
      <c r="BL24" s="176"/>
      <c r="BM24" s="177"/>
      <c r="BN24" s="177"/>
      <c r="BO24" s="177"/>
      <c r="BP24" s="178"/>
      <c r="BQ24" s="177"/>
      <c r="BR24" s="107"/>
      <c r="BS24" s="107"/>
      <c r="BT24" s="189"/>
      <c r="BU24" s="118"/>
      <c r="BV24" s="176"/>
      <c r="BW24" s="107"/>
      <c r="BX24" s="107"/>
      <c r="BY24" s="107"/>
      <c r="BZ24" s="172"/>
      <c r="CA24" s="107" t="s">
        <v>85</v>
      </c>
      <c r="CB24" s="106" t="s">
        <v>105</v>
      </c>
    </row>
    <row r="25" spans="1:80" s="140" customFormat="1" x14ac:dyDescent="0.2">
      <c r="A25" s="188" t="s">
        <v>63</v>
      </c>
      <c r="B25" s="187" t="s">
        <v>129</v>
      </c>
      <c r="C25" s="123"/>
      <c r="D25" s="135"/>
      <c r="E25" s="186"/>
      <c r="F25" s="183"/>
      <c r="G25" s="123">
        <v>10</v>
      </c>
      <c r="H25" s="153">
        <f>G25*38</f>
        <v>380</v>
      </c>
      <c r="I25" s="168"/>
      <c r="J25" s="184"/>
      <c r="K25" s="156"/>
      <c r="L25" s="182"/>
      <c r="M25" s="123"/>
      <c r="N25" s="123"/>
      <c r="O25" s="123"/>
      <c r="P25" s="123"/>
      <c r="Q25" s="182"/>
      <c r="R25" s="183"/>
      <c r="S25" s="156"/>
      <c r="T25" s="156"/>
      <c r="U25" s="156"/>
      <c r="V25" s="155"/>
      <c r="W25" s="156"/>
      <c r="X25" s="123"/>
      <c r="Y25" s="123"/>
      <c r="Z25" s="123"/>
      <c r="AA25" s="135"/>
      <c r="AB25" s="183"/>
      <c r="AC25" s="123"/>
      <c r="AD25" s="123"/>
      <c r="AE25" s="123"/>
      <c r="AF25" s="135"/>
      <c r="AG25" s="184"/>
      <c r="AH25" s="156"/>
      <c r="AI25" s="182"/>
      <c r="AJ25" s="123"/>
      <c r="AK25" s="123"/>
      <c r="AL25" s="123"/>
      <c r="AM25" s="123"/>
      <c r="AN25" s="123"/>
      <c r="AO25" s="183"/>
      <c r="AP25" s="156"/>
      <c r="AQ25" s="156"/>
      <c r="AR25" s="156"/>
      <c r="AS25" s="155"/>
      <c r="AT25" s="156"/>
      <c r="AU25" s="123"/>
      <c r="AV25" s="123"/>
      <c r="AW25" s="185"/>
      <c r="AX25" s="135"/>
      <c r="AY25" s="183"/>
      <c r="AZ25" s="123"/>
      <c r="BA25" s="123"/>
      <c r="BB25" s="123"/>
      <c r="BC25" s="135"/>
      <c r="BD25" s="184"/>
      <c r="BE25" s="156"/>
      <c r="BF25" s="182"/>
      <c r="BG25" s="123"/>
      <c r="BH25" s="123"/>
      <c r="BI25" s="123"/>
      <c r="BJ25" s="123"/>
      <c r="BK25" s="123"/>
      <c r="BL25" s="183"/>
      <c r="BM25" s="156"/>
      <c r="BN25" s="156"/>
      <c r="BO25" s="156"/>
      <c r="BP25" s="155"/>
      <c r="BQ25" s="156"/>
      <c r="BR25" s="123"/>
      <c r="BS25" s="123"/>
      <c r="BT25" s="123"/>
      <c r="BU25" s="135"/>
      <c r="BV25" s="183"/>
      <c r="BW25" s="123"/>
      <c r="BX25" s="123"/>
      <c r="BY25" s="123"/>
      <c r="BZ25" s="182"/>
      <c r="CA25" s="123"/>
      <c r="CB25" s="122"/>
    </row>
    <row r="26" spans="1:80" s="105" customFormat="1" ht="25.5" x14ac:dyDescent="0.2">
      <c r="A26" s="175" t="s">
        <v>95</v>
      </c>
      <c r="B26" s="181" t="s">
        <v>93</v>
      </c>
      <c r="C26" s="107" t="s">
        <v>2</v>
      </c>
      <c r="D26" s="118" t="s">
        <v>28</v>
      </c>
      <c r="E26" s="197" t="s">
        <v>160</v>
      </c>
      <c r="F26" s="177"/>
      <c r="G26" s="177">
        <v>4</v>
      </c>
      <c r="H26" s="177">
        <v>152</v>
      </c>
      <c r="I26" s="172">
        <v>42</v>
      </c>
      <c r="J26" s="179"/>
      <c r="K26" s="177"/>
      <c r="L26" s="172"/>
      <c r="M26" s="107"/>
      <c r="N26" s="107"/>
      <c r="O26" s="107"/>
      <c r="P26" s="107"/>
      <c r="Q26" s="172"/>
      <c r="R26" s="176"/>
      <c r="S26" s="177"/>
      <c r="T26" s="177"/>
      <c r="U26" s="177"/>
      <c r="V26" s="178"/>
      <c r="W26" s="177"/>
      <c r="X26" s="107"/>
      <c r="Y26" s="107"/>
      <c r="Z26" s="180"/>
      <c r="AA26" s="118"/>
      <c r="AB26" s="176"/>
      <c r="AC26" s="107"/>
      <c r="AD26" s="107"/>
      <c r="AE26" s="107"/>
      <c r="AF26" s="118"/>
      <c r="AG26" s="179">
        <v>4</v>
      </c>
      <c r="AH26" s="177">
        <v>152</v>
      </c>
      <c r="AI26" s="172">
        <v>42</v>
      </c>
      <c r="AJ26" s="107">
        <v>42</v>
      </c>
      <c r="AK26" s="107">
        <v>0</v>
      </c>
      <c r="AL26" s="107"/>
      <c r="AM26" s="107"/>
      <c r="AN26" s="172">
        <f>AH26-AI26</f>
        <v>110</v>
      </c>
      <c r="AO26" s="176"/>
      <c r="AP26" s="177"/>
      <c r="AQ26" s="177"/>
      <c r="AR26" s="177"/>
      <c r="AS26" s="178">
        <v>4</v>
      </c>
      <c r="AT26" s="177">
        <v>42</v>
      </c>
      <c r="AU26" s="107"/>
      <c r="AV26" s="107"/>
      <c r="AW26" s="180">
        <v>42</v>
      </c>
      <c r="AX26" s="118">
        <v>152</v>
      </c>
      <c r="AY26" s="176"/>
      <c r="AZ26" s="107"/>
      <c r="BA26" s="107"/>
      <c r="BB26" s="107"/>
      <c r="BC26" s="118"/>
      <c r="BD26" s="179"/>
      <c r="BE26" s="177"/>
      <c r="BF26" s="172"/>
      <c r="BG26" s="107"/>
      <c r="BH26" s="107"/>
      <c r="BI26" s="107"/>
      <c r="BJ26" s="107"/>
      <c r="BK26" s="107"/>
      <c r="BL26" s="176"/>
      <c r="BM26" s="177"/>
      <c r="BN26" s="177"/>
      <c r="BO26" s="177"/>
      <c r="BP26" s="178"/>
      <c r="BQ26" s="177"/>
      <c r="BR26" s="107"/>
      <c r="BS26" s="107"/>
      <c r="BT26" s="107"/>
      <c r="BU26" s="118"/>
      <c r="BV26" s="176"/>
      <c r="BW26" s="107"/>
      <c r="BX26" s="107"/>
      <c r="BY26" s="107"/>
      <c r="BZ26" s="172"/>
      <c r="CA26" s="107" t="s">
        <v>86</v>
      </c>
      <c r="CB26" s="106" t="s">
        <v>102</v>
      </c>
    </row>
    <row r="27" spans="1:80" s="105" customFormat="1" ht="38.25" x14ac:dyDescent="0.2">
      <c r="A27" s="175" t="s">
        <v>96</v>
      </c>
      <c r="B27" s="106" t="s">
        <v>152</v>
      </c>
      <c r="C27" s="107" t="s">
        <v>2</v>
      </c>
      <c r="D27" s="118" t="s">
        <v>28</v>
      </c>
      <c r="E27" s="197" t="s">
        <v>160</v>
      </c>
      <c r="F27" s="177"/>
      <c r="G27" s="177">
        <v>4</v>
      </c>
      <c r="H27" s="177">
        <v>152</v>
      </c>
      <c r="I27" s="172">
        <v>42</v>
      </c>
      <c r="J27" s="179"/>
      <c r="K27" s="177"/>
      <c r="L27" s="172"/>
      <c r="M27" s="107"/>
      <c r="N27" s="107"/>
      <c r="O27" s="107"/>
      <c r="P27" s="107"/>
      <c r="Q27" s="172"/>
      <c r="R27" s="176"/>
      <c r="S27" s="177"/>
      <c r="T27" s="177"/>
      <c r="U27" s="177"/>
      <c r="V27" s="178"/>
      <c r="W27" s="177"/>
      <c r="X27" s="107"/>
      <c r="Y27" s="107"/>
      <c r="Z27" s="180"/>
      <c r="AA27" s="118"/>
      <c r="AB27" s="176"/>
      <c r="AC27" s="107"/>
      <c r="AD27" s="107"/>
      <c r="AE27" s="107"/>
      <c r="AF27" s="118"/>
      <c r="AG27" s="179">
        <v>4</v>
      </c>
      <c r="AH27" s="177">
        <v>152</v>
      </c>
      <c r="AI27" s="172">
        <v>42</v>
      </c>
      <c r="AJ27" s="107">
        <v>42</v>
      </c>
      <c r="AK27" s="107">
        <v>0</v>
      </c>
      <c r="AL27" s="107"/>
      <c r="AM27" s="107"/>
      <c r="AN27" s="172">
        <f>AH27-AI27</f>
        <v>110</v>
      </c>
      <c r="AO27" s="176"/>
      <c r="AP27" s="177"/>
      <c r="AQ27" s="177"/>
      <c r="AR27" s="177"/>
      <c r="AS27" s="178">
        <v>4</v>
      </c>
      <c r="AT27" s="177">
        <v>42</v>
      </c>
      <c r="AU27" s="107"/>
      <c r="AV27" s="107"/>
      <c r="AW27" s="180">
        <v>42</v>
      </c>
      <c r="AX27" s="118">
        <v>152</v>
      </c>
      <c r="AY27" s="176"/>
      <c r="AZ27" s="107"/>
      <c r="BA27" s="107"/>
      <c r="BB27" s="107"/>
      <c r="BC27" s="118"/>
      <c r="BD27" s="179"/>
      <c r="BE27" s="177"/>
      <c r="BF27" s="172"/>
      <c r="BG27" s="107"/>
      <c r="BH27" s="107"/>
      <c r="BI27" s="107"/>
      <c r="BJ27" s="107"/>
      <c r="BK27" s="107"/>
      <c r="BL27" s="176"/>
      <c r="BM27" s="177"/>
      <c r="BN27" s="177"/>
      <c r="BO27" s="177"/>
      <c r="BP27" s="178"/>
      <c r="BQ27" s="177"/>
      <c r="BR27" s="107"/>
      <c r="BS27" s="107"/>
      <c r="BT27" s="107"/>
      <c r="BU27" s="118"/>
      <c r="BV27" s="176"/>
      <c r="BW27" s="107"/>
      <c r="BX27" s="107"/>
      <c r="BY27" s="107"/>
      <c r="BZ27" s="172"/>
      <c r="CA27" s="107" t="s">
        <v>86</v>
      </c>
      <c r="CB27" s="106" t="s">
        <v>102</v>
      </c>
    </row>
    <row r="28" spans="1:80" s="105" customFormat="1" ht="25.5" x14ac:dyDescent="0.2">
      <c r="A28" s="175" t="s">
        <v>97</v>
      </c>
      <c r="B28" s="174" t="s">
        <v>98</v>
      </c>
      <c r="C28" s="107" t="s">
        <v>2</v>
      </c>
      <c r="D28" s="118" t="s">
        <v>28</v>
      </c>
      <c r="E28" s="197" t="s">
        <v>160</v>
      </c>
      <c r="F28" s="177"/>
      <c r="G28" s="177">
        <v>6</v>
      </c>
      <c r="H28" s="177">
        <v>228</v>
      </c>
      <c r="I28" s="111">
        <v>56</v>
      </c>
      <c r="J28" s="115"/>
      <c r="K28" s="112"/>
      <c r="L28" s="107"/>
      <c r="M28" s="107"/>
      <c r="N28" s="109"/>
      <c r="O28" s="109"/>
      <c r="P28" s="109"/>
      <c r="Q28" s="172"/>
      <c r="R28" s="110"/>
      <c r="S28" s="112"/>
      <c r="T28" s="112"/>
      <c r="U28" s="112"/>
      <c r="V28" s="113"/>
      <c r="W28" s="112"/>
      <c r="X28" s="109"/>
      <c r="Y28" s="109"/>
      <c r="Z28" s="109"/>
      <c r="AA28" s="111"/>
      <c r="AB28" s="112"/>
      <c r="AC28" s="109"/>
      <c r="AD28" s="109"/>
      <c r="AE28" s="109"/>
      <c r="AF28" s="111"/>
      <c r="AG28" s="115">
        <v>6</v>
      </c>
      <c r="AH28" s="112">
        <f>114*2</f>
        <v>228</v>
      </c>
      <c r="AI28" s="172">
        <f>28*2</f>
        <v>56</v>
      </c>
      <c r="AJ28" s="107">
        <f>28*2</f>
        <v>56</v>
      </c>
      <c r="AK28" s="107">
        <v>0</v>
      </c>
      <c r="AL28" s="109"/>
      <c r="AM28" s="109"/>
      <c r="AN28" s="172">
        <f>AH28-AI28</f>
        <v>172</v>
      </c>
      <c r="AO28" s="110"/>
      <c r="AP28" s="112">
        <v>6</v>
      </c>
      <c r="AQ28" s="112"/>
      <c r="AR28" s="112"/>
      <c r="AS28" s="113"/>
      <c r="AT28" s="112">
        <f>56/2</f>
        <v>28</v>
      </c>
      <c r="AU28" s="109"/>
      <c r="AV28" s="109"/>
      <c r="AW28" s="112">
        <f>56/2</f>
        <v>28</v>
      </c>
      <c r="AX28" s="111">
        <f>57*2</f>
        <v>114</v>
      </c>
      <c r="AY28" s="112">
        <f>56/2</f>
        <v>28</v>
      </c>
      <c r="AZ28" s="109"/>
      <c r="BA28" s="109"/>
      <c r="BB28" s="112">
        <f>56/2</f>
        <v>28</v>
      </c>
      <c r="BC28" s="111">
        <f>57*2</f>
        <v>114</v>
      </c>
      <c r="BD28" s="115"/>
      <c r="BE28" s="112"/>
      <c r="BF28" s="108"/>
      <c r="BG28" s="109"/>
      <c r="BH28" s="109"/>
      <c r="BI28" s="109"/>
      <c r="BJ28" s="109"/>
      <c r="BK28" s="109"/>
      <c r="BL28" s="110"/>
      <c r="BM28" s="112"/>
      <c r="BN28" s="112"/>
      <c r="BO28" s="112"/>
      <c r="BP28" s="113"/>
      <c r="BQ28" s="112"/>
      <c r="BR28" s="109"/>
      <c r="BS28" s="109"/>
      <c r="BT28" s="109"/>
      <c r="BU28" s="111"/>
      <c r="BV28" s="110"/>
      <c r="BW28" s="109"/>
      <c r="BX28" s="109"/>
      <c r="BY28" s="109"/>
      <c r="BZ28" s="108"/>
      <c r="CA28" s="107" t="s">
        <v>100</v>
      </c>
      <c r="CB28" s="106" t="s">
        <v>106</v>
      </c>
    </row>
    <row r="29" spans="1:80" s="143" customFormat="1" x14ac:dyDescent="0.2">
      <c r="A29" s="171" t="s">
        <v>65</v>
      </c>
      <c r="B29" s="170" t="s">
        <v>66</v>
      </c>
      <c r="C29" s="64"/>
      <c r="D29" s="102"/>
      <c r="E29" s="101"/>
      <c r="F29" s="95">
        <v>53</v>
      </c>
      <c r="G29" s="94">
        <v>53</v>
      </c>
      <c r="H29" s="64">
        <f>G29*38</f>
        <v>2014</v>
      </c>
      <c r="I29" s="96"/>
      <c r="J29" s="99"/>
      <c r="K29" s="97"/>
      <c r="L29" s="93"/>
      <c r="M29" s="94"/>
      <c r="N29" s="94"/>
      <c r="O29" s="94"/>
      <c r="P29" s="94"/>
      <c r="Q29" s="93"/>
      <c r="R29" s="95"/>
      <c r="S29" s="97"/>
      <c r="T29" s="97"/>
      <c r="U29" s="97"/>
      <c r="V29" s="98"/>
      <c r="W29" s="97"/>
      <c r="X29" s="94"/>
      <c r="Y29" s="94"/>
      <c r="Z29" s="94"/>
      <c r="AA29" s="96"/>
      <c r="AB29" s="95"/>
      <c r="AC29" s="94"/>
      <c r="AD29" s="94"/>
      <c r="AE29" s="94"/>
      <c r="AF29" s="96"/>
      <c r="AG29" s="99"/>
      <c r="AH29" s="97"/>
      <c r="AI29" s="93"/>
      <c r="AJ29" s="94"/>
      <c r="AK29" s="94"/>
      <c r="AL29" s="94"/>
      <c r="AM29" s="94"/>
      <c r="AN29" s="94"/>
      <c r="AO29" s="95"/>
      <c r="AP29" s="97"/>
      <c r="AQ29" s="97"/>
      <c r="AR29" s="97"/>
      <c r="AS29" s="98"/>
      <c r="AT29" s="97"/>
      <c r="AU29" s="94"/>
      <c r="AV29" s="94"/>
      <c r="AW29" s="100"/>
      <c r="AX29" s="96"/>
      <c r="AY29" s="95"/>
      <c r="AZ29" s="94"/>
      <c r="BA29" s="94"/>
      <c r="BB29" s="94"/>
      <c r="BC29" s="96"/>
      <c r="BD29" s="99"/>
      <c r="BE29" s="97"/>
      <c r="BF29" s="93"/>
      <c r="BG29" s="94"/>
      <c r="BH29" s="94"/>
      <c r="BI29" s="94"/>
      <c r="BJ29" s="94"/>
      <c r="BK29" s="94"/>
      <c r="BL29" s="95"/>
      <c r="BM29" s="97"/>
      <c r="BN29" s="97"/>
      <c r="BO29" s="97"/>
      <c r="BP29" s="98"/>
      <c r="BQ29" s="97"/>
      <c r="BR29" s="94"/>
      <c r="BS29" s="94"/>
      <c r="BT29" s="94"/>
      <c r="BU29" s="96"/>
      <c r="BV29" s="95"/>
      <c r="BW29" s="94"/>
      <c r="BX29" s="94"/>
      <c r="BY29" s="94"/>
      <c r="BZ29" s="93"/>
      <c r="CA29" s="64"/>
      <c r="CB29" s="63"/>
    </row>
    <row r="30" spans="1:80" s="140" customFormat="1" ht="25.5" x14ac:dyDescent="0.2">
      <c r="A30" s="145" t="s">
        <v>67</v>
      </c>
      <c r="B30" s="144" t="s">
        <v>68</v>
      </c>
      <c r="C30" s="123"/>
      <c r="D30" s="135"/>
      <c r="E30" s="134"/>
      <c r="F30" s="126"/>
      <c r="G30" s="125">
        <v>50</v>
      </c>
      <c r="H30" s="125">
        <v>1900</v>
      </c>
      <c r="I30" s="127"/>
      <c r="J30" s="130"/>
      <c r="K30" s="128"/>
      <c r="L30" s="124"/>
      <c r="M30" s="125"/>
      <c r="N30" s="125"/>
      <c r="O30" s="125"/>
      <c r="P30" s="125"/>
      <c r="Q30" s="124"/>
      <c r="R30" s="126"/>
      <c r="S30" s="128"/>
      <c r="T30" s="128"/>
      <c r="U30" s="128"/>
      <c r="V30" s="129"/>
      <c r="W30" s="128"/>
      <c r="X30" s="125"/>
      <c r="Y30" s="125"/>
      <c r="Z30" s="125"/>
      <c r="AA30" s="127"/>
      <c r="AB30" s="126"/>
      <c r="AC30" s="125"/>
      <c r="AD30" s="125"/>
      <c r="AE30" s="125"/>
      <c r="AF30" s="127"/>
      <c r="AG30" s="130"/>
      <c r="AH30" s="128"/>
      <c r="AI30" s="124"/>
      <c r="AJ30" s="125"/>
      <c r="AK30" s="125"/>
      <c r="AL30" s="125"/>
      <c r="AM30" s="125"/>
      <c r="AN30" s="125"/>
      <c r="AO30" s="126"/>
      <c r="AP30" s="128"/>
      <c r="AQ30" s="128"/>
      <c r="AR30" s="128"/>
      <c r="AS30" s="129"/>
      <c r="AT30" s="128"/>
      <c r="AU30" s="125"/>
      <c r="AV30" s="125"/>
      <c r="AW30" s="131"/>
      <c r="AX30" s="127"/>
      <c r="AY30" s="126"/>
      <c r="AZ30" s="125"/>
      <c r="BA30" s="125"/>
      <c r="BB30" s="125"/>
      <c r="BC30" s="127"/>
      <c r="BD30" s="130"/>
      <c r="BE30" s="128"/>
      <c r="BF30" s="124"/>
      <c r="BG30" s="125"/>
      <c r="BH30" s="125"/>
      <c r="BI30" s="125"/>
      <c r="BJ30" s="125"/>
      <c r="BK30" s="125"/>
      <c r="BL30" s="126"/>
      <c r="BM30" s="128"/>
      <c r="BN30" s="128"/>
      <c r="BO30" s="128"/>
      <c r="BP30" s="129"/>
      <c r="BQ30" s="128"/>
      <c r="BR30" s="125"/>
      <c r="BS30" s="125"/>
      <c r="BT30" s="125"/>
      <c r="BU30" s="127"/>
      <c r="BV30" s="126"/>
      <c r="BW30" s="125"/>
      <c r="BX30" s="125"/>
      <c r="BY30" s="125"/>
      <c r="BZ30" s="124"/>
      <c r="CA30" s="123"/>
      <c r="CB30" s="122"/>
    </row>
    <row r="31" spans="1:80" s="196" customFormat="1" ht="102" x14ac:dyDescent="0.2">
      <c r="A31" s="247"/>
      <c r="B31" s="144" t="s">
        <v>151</v>
      </c>
      <c r="C31" s="159"/>
      <c r="D31" s="168"/>
      <c r="E31" s="167"/>
      <c r="F31" s="162"/>
      <c r="G31" s="161">
        <v>50</v>
      </c>
      <c r="H31" s="161">
        <v>1900</v>
      </c>
      <c r="I31" s="163"/>
      <c r="J31" s="165"/>
      <c r="K31" s="154"/>
      <c r="L31" s="160"/>
      <c r="M31" s="161"/>
      <c r="N31" s="161"/>
      <c r="O31" s="161"/>
      <c r="P31" s="161"/>
      <c r="Q31" s="160"/>
      <c r="R31" s="162"/>
      <c r="S31" s="154"/>
      <c r="T31" s="154"/>
      <c r="U31" s="154"/>
      <c r="V31" s="164"/>
      <c r="W31" s="154"/>
      <c r="X31" s="161"/>
      <c r="Y31" s="161"/>
      <c r="Z31" s="161"/>
      <c r="AA31" s="163"/>
      <c r="AB31" s="162"/>
      <c r="AC31" s="161"/>
      <c r="AD31" s="161"/>
      <c r="AE31" s="161"/>
      <c r="AF31" s="163"/>
      <c r="AG31" s="165"/>
      <c r="AH31" s="154"/>
      <c r="AI31" s="160"/>
      <c r="AJ31" s="161"/>
      <c r="AK31" s="161"/>
      <c r="AL31" s="161"/>
      <c r="AM31" s="161"/>
      <c r="AN31" s="161"/>
      <c r="AO31" s="162"/>
      <c r="AP31" s="154"/>
      <c r="AQ31" s="154"/>
      <c r="AR31" s="154"/>
      <c r="AS31" s="164"/>
      <c r="AT31" s="154"/>
      <c r="AU31" s="161"/>
      <c r="AV31" s="161"/>
      <c r="AW31" s="166"/>
      <c r="AX31" s="163"/>
      <c r="AY31" s="162"/>
      <c r="AZ31" s="161"/>
      <c r="BA31" s="161"/>
      <c r="BB31" s="161"/>
      <c r="BC31" s="163"/>
      <c r="BD31" s="165"/>
      <c r="BE31" s="154"/>
      <c r="BF31" s="160"/>
      <c r="BG31" s="161"/>
      <c r="BH31" s="161"/>
      <c r="BI31" s="161"/>
      <c r="BJ31" s="161"/>
      <c r="BK31" s="161"/>
      <c r="BL31" s="162"/>
      <c r="BM31" s="154"/>
      <c r="BN31" s="154"/>
      <c r="BO31" s="154"/>
      <c r="BP31" s="164"/>
      <c r="BQ31" s="154"/>
      <c r="BR31" s="161"/>
      <c r="BS31" s="161"/>
      <c r="BT31" s="161"/>
      <c r="BU31" s="163"/>
      <c r="BV31" s="162"/>
      <c r="BW31" s="161"/>
      <c r="BX31" s="161"/>
      <c r="BY31" s="161"/>
      <c r="BZ31" s="160"/>
      <c r="CA31" s="159"/>
      <c r="CB31" s="157"/>
    </row>
    <row r="32" spans="1:80" x14ac:dyDescent="0.2">
      <c r="A32" s="145" t="s">
        <v>147</v>
      </c>
      <c r="B32" s="157" t="s">
        <v>148</v>
      </c>
      <c r="C32" s="159"/>
      <c r="D32" s="168"/>
      <c r="E32" s="167"/>
      <c r="F32" s="154"/>
      <c r="G32" s="161">
        <f>G33+G34</f>
        <v>23</v>
      </c>
      <c r="H32" s="159">
        <f>G32*38</f>
        <v>874</v>
      </c>
      <c r="I32" s="163">
        <v>0</v>
      </c>
      <c r="J32" s="165"/>
      <c r="K32" s="154"/>
      <c r="L32" s="160"/>
      <c r="M32" s="161"/>
      <c r="N32" s="161"/>
      <c r="O32" s="161"/>
      <c r="P32" s="161"/>
      <c r="Q32" s="150"/>
      <c r="R32" s="162"/>
      <c r="S32" s="154"/>
      <c r="T32" s="154"/>
      <c r="U32" s="154"/>
      <c r="V32" s="164"/>
      <c r="W32" s="154"/>
      <c r="X32" s="161"/>
      <c r="Y32" s="161"/>
      <c r="Z32" s="161"/>
      <c r="AA32" s="163"/>
      <c r="AB32" s="162"/>
      <c r="AC32" s="161"/>
      <c r="AD32" s="161"/>
      <c r="AE32" s="161"/>
      <c r="AF32" s="163"/>
      <c r="AG32" s="165">
        <f>AG33+AG34</f>
        <v>13</v>
      </c>
      <c r="AH32" s="165">
        <f>AH33+AH34</f>
        <v>494</v>
      </c>
      <c r="AI32" s="165"/>
      <c r="AJ32" s="165"/>
      <c r="AK32" s="165"/>
      <c r="AL32" s="161"/>
      <c r="AM32" s="161"/>
      <c r="AN32" s="165">
        <f>AN33+AN34</f>
        <v>494</v>
      </c>
      <c r="AO32" s="162"/>
      <c r="AP32" s="154"/>
      <c r="AQ32" s="154"/>
      <c r="AR32" s="154"/>
      <c r="AS32" s="164"/>
      <c r="AT32" s="154"/>
      <c r="AU32" s="161"/>
      <c r="AV32" s="161"/>
      <c r="AW32" s="166"/>
      <c r="AX32" s="163"/>
      <c r="AY32" s="162"/>
      <c r="AZ32" s="161"/>
      <c r="BA32" s="161"/>
      <c r="BB32" s="161"/>
      <c r="BC32" s="163"/>
      <c r="BD32" s="242">
        <f>BD33+BD34</f>
        <v>10</v>
      </c>
      <c r="BE32" s="243">
        <f>BE33+BE34</f>
        <v>380</v>
      </c>
      <c r="BF32" s="243"/>
      <c r="BG32" s="243"/>
      <c r="BH32" s="243"/>
      <c r="BI32" s="159"/>
      <c r="BJ32" s="159"/>
      <c r="BK32" s="244">
        <f>BK33+BK34</f>
        <v>380</v>
      </c>
      <c r="BL32" s="154"/>
      <c r="BM32" s="154"/>
      <c r="BN32" s="154"/>
      <c r="BO32" s="154"/>
      <c r="BP32" s="164"/>
      <c r="BQ32" s="154"/>
      <c r="BR32" s="161"/>
      <c r="BS32" s="161"/>
      <c r="BT32" s="161"/>
      <c r="BU32" s="163"/>
      <c r="BV32" s="162"/>
      <c r="BW32" s="161"/>
      <c r="BX32" s="161"/>
      <c r="BY32" s="161"/>
      <c r="BZ32" s="160"/>
      <c r="CA32" s="159"/>
      <c r="CB32" s="157"/>
    </row>
    <row r="33" spans="1:80" s="105" customFormat="1" ht="25.5" x14ac:dyDescent="0.2">
      <c r="A33" s="119" t="s">
        <v>69</v>
      </c>
      <c r="B33" s="106" t="s">
        <v>78</v>
      </c>
      <c r="C33" s="107" t="s">
        <v>1</v>
      </c>
      <c r="D33" s="118" t="s">
        <v>34</v>
      </c>
      <c r="E33" s="117"/>
      <c r="F33" s="110"/>
      <c r="G33" s="109">
        <v>18</v>
      </c>
      <c r="H33" s="116">
        <f>G33*38</f>
        <v>684</v>
      </c>
      <c r="I33" s="111">
        <v>0</v>
      </c>
      <c r="J33" s="115"/>
      <c r="K33" s="112"/>
      <c r="L33" s="114"/>
      <c r="M33" s="109"/>
      <c r="N33" s="109"/>
      <c r="O33" s="109"/>
      <c r="P33" s="109"/>
      <c r="Q33" s="114"/>
      <c r="R33" s="110"/>
      <c r="S33" s="112"/>
      <c r="T33" s="112"/>
      <c r="U33" s="112"/>
      <c r="V33" s="113"/>
      <c r="W33" s="112"/>
      <c r="X33" s="109"/>
      <c r="Y33" s="109"/>
      <c r="Z33" s="109"/>
      <c r="AA33" s="111"/>
      <c r="AB33" s="110"/>
      <c r="AC33" s="109"/>
      <c r="AD33" s="109"/>
      <c r="AE33" s="109"/>
      <c r="AF33" s="111"/>
      <c r="AG33" s="115">
        <v>8</v>
      </c>
      <c r="AH33" s="112">
        <v>304</v>
      </c>
      <c r="AI33" s="108"/>
      <c r="AJ33" s="109"/>
      <c r="AK33" s="109"/>
      <c r="AL33" s="109"/>
      <c r="AM33" s="109"/>
      <c r="AN33" s="114">
        <f>AH33-AI33</f>
        <v>304</v>
      </c>
      <c r="AO33" s="110"/>
      <c r="AP33" s="112"/>
      <c r="AQ33" s="112"/>
      <c r="AR33" s="112"/>
      <c r="AS33" s="113"/>
      <c r="AT33" s="112"/>
      <c r="AU33" s="109"/>
      <c r="AV33" s="109"/>
      <c r="AW33" s="109"/>
      <c r="AX33" s="111"/>
      <c r="AY33" s="110"/>
      <c r="AZ33" s="109"/>
      <c r="BA33" s="109"/>
      <c r="BB33" s="109"/>
      <c r="BC33" s="111"/>
      <c r="BD33" s="115">
        <v>10</v>
      </c>
      <c r="BE33" s="112">
        <f>BD33*38</f>
        <v>380</v>
      </c>
      <c r="BF33" s="114"/>
      <c r="BG33" s="109"/>
      <c r="BH33" s="109"/>
      <c r="BI33" s="109"/>
      <c r="BJ33" s="109"/>
      <c r="BK33" s="114">
        <f>BE33-BF33</f>
        <v>380</v>
      </c>
      <c r="BL33" s="110"/>
      <c r="BM33" s="112"/>
      <c r="BN33" s="112"/>
      <c r="BO33" s="112"/>
      <c r="BP33" s="113"/>
      <c r="BQ33" s="112"/>
      <c r="BR33" s="109"/>
      <c r="BS33" s="109"/>
      <c r="BT33" s="109"/>
      <c r="BU33" s="111"/>
      <c r="BV33" s="110"/>
      <c r="BW33" s="109"/>
      <c r="BX33" s="109"/>
      <c r="BY33" s="109"/>
      <c r="BZ33" s="108"/>
      <c r="CA33" s="107" t="s">
        <v>100</v>
      </c>
      <c r="CB33" s="106" t="s">
        <v>107</v>
      </c>
    </row>
    <row r="34" spans="1:80" s="105" customFormat="1" ht="43.5" customHeight="1" x14ac:dyDescent="0.2">
      <c r="A34" s="119" t="s">
        <v>130</v>
      </c>
      <c r="B34" s="106" t="s">
        <v>70</v>
      </c>
      <c r="C34" s="107" t="s">
        <v>1</v>
      </c>
      <c r="D34" s="118" t="s">
        <v>34</v>
      </c>
      <c r="E34" s="117"/>
      <c r="F34" s="110"/>
      <c r="G34" s="109">
        <v>5</v>
      </c>
      <c r="H34" s="116">
        <f>G34*38</f>
        <v>190</v>
      </c>
      <c r="I34" s="111">
        <v>0</v>
      </c>
      <c r="J34" s="115"/>
      <c r="K34" s="112"/>
      <c r="L34" s="108"/>
      <c r="M34" s="109"/>
      <c r="N34" s="109"/>
      <c r="O34" s="109"/>
      <c r="P34" s="109"/>
      <c r="Q34" s="114"/>
      <c r="R34" s="110"/>
      <c r="S34" s="112"/>
      <c r="T34" s="112"/>
      <c r="U34" s="112"/>
      <c r="V34" s="113"/>
      <c r="W34" s="112"/>
      <c r="X34" s="109"/>
      <c r="Y34" s="109"/>
      <c r="Z34" s="109"/>
      <c r="AA34" s="111"/>
      <c r="AB34" s="110"/>
      <c r="AC34" s="109"/>
      <c r="AD34" s="109"/>
      <c r="AE34" s="109"/>
      <c r="AF34" s="111"/>
      <c r="AG34" s="115">
        <v>5</v>
      </c>
      <c r="AH34" s="112">
        <v>190</v>
      </c>
      <c r="AI34" s="108"/>
      <c r="AJ34" s="109"/>
      <c r="AK34" s="109"/>
      <c r="AL34" s="109"/>
      <c r="AM34" s="109"/>
      <c r="AN34" s="114">
        <f>AH34-AI34</f>
        <v>190</v>
      </c>
      <c r="AO34" s="110"/>
      <c r="AP34" s="112"/>
      <c r="AQ34" s="112"/>
      <c r="AR34" s="112"/>
      <c r="AS34" s="113"/>
      <c r="AT34" s="112"/>
      <c r="AU34" s="109"/>
      <c r="AV34" s="109"/>
      <c r="AW34" s="158"/>
      <c r="AX34" s="111"/>
      <c r="AY34" s="110"/>
      <c r="AZ34" s="109"/>
      <c r="BA34" s="109"/>
      <c r="BB34" s="109"/>
      <c r="BC34" s="111"/>
      <c r="BD34" s="115">
        <v>0</v>
      </c>
      <c r="BE34" s="112">
        <v>0</v>
      </c>
      <c r="BF34" s="108"/>
      <c r="BG34" s="109"/>
      <c r="BH34" s="109"/>
      <c r="BI34" s="109"/>
      <c r="BJ34" s="109"/>
      <c r="BK34" s="114">
        <f>BE34-BF34</f>
        <v>0</v>
      </c>
      <c r="BL34" s="110"/>
      <c r="BM34" s="112"/>
      <c r="BN34" s="112"/>
      <c r="BO34" s="112"/>
      <c r="BP34" s="113"/>
      <c r="BQ34" s="112"/>
      <c r="BR34" s="109"/>
      <c r="BS34" s="109"/>
      <c r="BT34" s="109"/>
      <c r="BU34" s="111"/>
      <c r="BV34" s="110"/>
      <c r="BW34" s="109"/>
      <c r="BX34" s="109"/>
      <c r="BY34" s="109"/>
      <c r="BZ34" s="108"/>
      <c r="CA34" s="107" t="s">
        <v>100</v>
      </c>
      <c r="CB34" s="106" t="s">
        <v>125</v>
      </c>
    </row>
    <row r="35" spans="1:80" x14ac:dyDescent="0.2">
      <c r="A35" s="145" t="s">
        <v>149</v>
      </c>
      <c r="B35" s="157" t="s">
        <v>150</v>
      </c>
      <c r="C35" s="156"/>
      <c r="D35" s="155"/>
      <c r="E35" s="134"/>
      <c r="F35" s="128"/>
      <c r="G35" s="154">
        <f>53-23-3</f>
        <v>27</v>
      </c>
      <c r="H35" s="153">
        <f>G35*38</f>
        <v>1026</v>
      </c>
      <c r="I35" s="129"/>
      <c r="J35" s="151"/>
      <c r="K35" s="128"/>
      <c r="L35" s="150"/>
      <c r="M35" s="125"/>
      <c r="N35" s="128"/>
      <c r="O35" s="128"/>
      <c r="P35" s="128"/>
      <c r="Q35" s="150"/>
      <c r="R35" s="126"/>
      <c r="S35" s="128"/>
      <c r="T35" s="128"/>
      <c r="U35" s="128"/>
      <c r="V35" s="129"/>
      <c r="W35" s="128"/>
      <c r="X35" s="128"/>
      <c r="Y35" s="128"/>
      <c r="Z35" s="128"/>
      <c r="AA35" s="129"/>
      <c r="AB35" s="128"/>
      <c r="AC35" s="128"/>
      <c r="AD35" s="128"/>
      <c r="AE35" s="128"/>
      <c r="AF35" s="129"/>
      <c r="AG35" s="151"/>
      <c r="AH35" s="128"/>
      <c r="AI35" s="150"/>
      <c r="AJ35" s="125"/>
      <c r="AK35" s="128"/>
      <c r="AL35" s="128"/>
      <c r="AM35" s="128"/>
      <c r="AN35" s="128"/>
      <c r="AO35" s="126"/>
      <c r="AP35" s="128"/>
      <c r="AQ35" s="128"/>
      <c r="AR35" s="128"/>
      <c r="AS35" s="129"/>
      <c r="AT35" s="128"/>
      <c r="AU35" s="128"/>
      <c r="AV35" s="128"/>
      <c r="AW35" s="152"/>
      <c r="AX35" s="129"/>
      <c r="AY35" s="128"/>
      <c r="AZ35" s="128"/>
      <c r="BA35" s="128"/>
      <c r="BB35" s="128"/>
      <c r="BC35" s="129"/>
      <c r="BD35" s="151"/>
      <c r="BE35" s="128"/>
      <c r="BF35" s="150"/>
      <c r="BG35" s="125"/>
      <c r="BH35" s="128"/>
      <c r="BI35" s="128"/>
      <c r="BJ35" s="128"/>
      <c r="BK35" s="128"/>
      <c r="BL35" s="126"/>
      <c r="BM35" s="128"/>
      <c r="BN35" s="128"/>
      <c r="BO35" s="128"/>
      <c r="BP35" s="129"/>
      <c r="BQ35" s="128"/>
      <c r="BR35" s="128"/>
      <c r="BS35" s="128"/>
      <c r="BT35" s="128"/>
      <c r="BU35" s="129"/>
      <c r="BV35" s="128"/>
      <c r="BW35" s="128"/>
      <c r="BX35" s="128"/>
      <c r="BY35" s="128"/>
      <c r="BZ35" s="150"/>
      <c r="CA35" s="123"/>
      <c r="CB35" s="149"/>
    </row>
    <row r="36" spans="1:80" ht="38.25" x14ac:dyDescent="0.2">
      <c r="A36" s="142" t="s">
        <v>131</v>
      </c>
      <c r="B36" s="2" t="s">
        <v>161</v>
      </c>
      <c r="C36" s="78" t="s">
        <v>2</v>
      </c>
      <c r="D36" s="147" t="s">
        <v>34</v>
      </c>
      <c r="E36" s="121" t="s">
        <v>160</v>
      </c>
      <c r="F36" s="148"/>
      <c r="G36" s="80"/>
      <c r="H36" s="80"/>
      <c r="I36" s="82"/>
      <c r="J36" s="85">
        <v>6</v>
      </c>
      <c r="K36" s="83">
        <v>228</v>
      </c>
      <c r="L36" s="79">
        <v>16</v>
      </c>
      <c r="M36" s="80"/>
      <c r="N36" s="80">
        <v>16</v>
      </c>
      <c r="O36" s="80"/>
      <c r="P36" s="80"/>
      <c r="Q36" s="79">
        <f>K36-L36</f>
        <v>212</v>
      </c>
      <c r="R36" s="81"/>
      <c r="S36" s="83"/>
      <c r="T36" s="83"/>
      <c r="U36" s="83"/>
      <c r="V36" s="84"/>
      <c r="W36" s="83"/>
      <c r="X36" s="80"/>
      <c r="Y36" s="80"/>
      <c r="Z36" s="80"/>
      <c r="AA36" s="82"/>
      <c r="AB36" s="81">
        <v>16</v>
      </c>
      <c r="AC36" s="80"/>
      <c r="AD36" s="80"/>
      <c r="AE36" s="80">
        <v>16</v>
      </c>
      <c r="AF36" s="82">
        <v>228</v>
      </c>
      <c r="AG36" s="85"/>
      <c r="AH36" s="83"/>
      <c r="AI36" s="79"/>
      <c r="AJ36" s="80"/>
      <c r="AK36" s="80"/>
      <c r="AL36" s="80"/>
      <c r="AM36" s="80"/>
      <c r="AN36" s="80"/>
      <c r="AO36" s="81"/>
      <c r="AP36" s="83"/>
      <c r="AQ36" s="83"/>
      <c r="AR36" s="83"/>
      <c r="AS36" s="84"/>
      <c r="AT36" s="83"/>
      <c r="AU36" s="80"/>
      <c r="AV36" s="80"/>
      <c r="AW36" s="86"/>
      <c r="AX36" s="82"/>
      <c r="AY36" s="81"/>
      <c r="AZ36" s="80"/>
      <c r="BA36" s="80"/>
      <c r="BB36" s="80"/>
      <c r="BC36" s="82"/>
      <c r="BD36" s="85"/>
      <c r="BE36" s="83"/>
      <c r="BF36" s="79"/>
      <c r="BG36" s="80"/>
      <c r="BH36" s="80"/>
      <c r="BI36" s="80"/>
      <c r="BJ36" s="80"/>
      <c r="BK36" s="80"/>
      <c r="BL36" s="81"/>
      <c r="BM36" s="83"/>
      <c r="BN36" s="83"/>
      <c r="BO36" s="83"/>
      <c r="BP36" s="84"/>
      <c r="BQ36" s="83"/>
      <c r="BR36" s="80"/>
      <c r="BS36" s="80"/>
      <c r="BT36" s="80"/>
      <c r="BU36" s="82"/>
      <c r="BV36" s="81"/>
      <c r="BW36" s="80"/>
      <c r="BX36" s="80"/>
      <c r="BY36" s="80"/>
      <c r="BZ36" s="79"/>
      <c r="CA36" s="78" t="s">
        <v>100</v>
      </c>
      <c r="CB36" s="92" t="s">
        <v>162</v>
      </c>
    </row>
    <row r="37" spans="1:80" ht="51" x14ac:dyDescent="0.2">
      <c r="A37" s="142" t="s">
        <v>132</v>
      </c>
      <c r="B37" s="2" t="s">
        <v>163</v>
      </c>
      <c r="C37" s="78" t="s">
        <v>2</v>
      </c>
      <c r="D37" s="147" t="s">
        <v>34</v>
      </c>
      <c r="E37" s="121" t="s">
        <v>160</v>
      </c>
      <c r="F37" s="148"/>
      <c r="G37" s="80"/>
      <c r="H37" s="80"/>
      <c r="I37" s="82"/>
      <c r="J37" s="85"/>
      <c r="K37" s="83"/>
      <c r="L37" s="79"/>
      <c r="M37" s="80"/>
      <c r="N37" s="80"/>
      <c r="O37" s="80"/>
      <c r="P37" s="80"/>
      <c r="Q37" s="79"/>
      <c r="R37" s="81"/>
      <c r="S37" s="83"/>
      <c r="T37" s="83"/>
      <c r="U37" s="83"/>
      <c r="V37" s="84"/>
      <c r="W37" s="83"/>
      <c r="X37" s="80"/>
      <c r="Y37" s="80"/>
      <c r="Z37" s="80"/>
      <c r="AA37" s="82"/>
      <c r="AB37" s="81"/>
      <c r="AC37" s="80"/>
      <c r="AD37" s="80"/>
      <c r="AE37" s="80"/>
      <c r="AF37" s="82"/>
      <c r="AG37" s="85">
        <v>7</v>
      </c>
      <c r="AH37" s="83">
        <v>266</v>
      </c>
      <c r="AI37" s="79">
        <v>16</v>
      </c>
      <c r="AJ37" s="80"/>
      <c r="AK37" s="80">
        <v>16</v>
      </c>
      <c r="AL37" s="80"/>
      <c r="AM37" s="80"/>
      <c r="AN37" s="80">
        <v>250</v>
      </c>
      <c r="AO37" s="81"/>
      <c r="AP37" s="83"/>
      <c r="AQ37" s="83"/>
      <c r="AR37" s="83"/>
      <c r="AS37" s="84"/>
      <c r="AT37" s="83"/>
      <c r="AU37" s="80"/>
      <c r="AV37" s="80"/>
      <c r="AW37" s="86"/>
      <c r="AX37" s="82"/>
      <c r="AY37" s="81">
        <v>16</v>
      </c>
      <c r="AZ37" s="80"/>
      <c r="BA37" s="80"/>
      <c r="BB37" s="80">
        <v>16</v>
      </c>
      <c r="BC37" s="82">
        <v>266</v>
      </c>
      <c r="BD37" s="85"/>
      <c r="BE37" s="83"/>
      <c r="BF37" s="79"/>
      <c r="BG37" s="80"/>
      <c r="BH37" s="80"/>
      <c r="BI37" s="80"/>
      <c r="BJ37" s="80"/>
      <c r="BK37" s="80"/>
      <c r="BL37" s="81"/>
      <c r="BM37" s="83"/>
      <c r="BN37" s="83"/>
      <c r="BO37" s="83"/>
      <c r="BP37" s="84"/>
      <c r="BQ37" s="83"/>
      <c r="BR37" s="80"/>
      <c r="BS37" s="80"/>
      <c r="BT37" s="80"/>
      <c r="BU37" s="82"/>
      <c r="BV37" s="81"/>
      <c r="BW37" s="80"/>
      <c r="BX37" s="80"/>
      <c r="BY37" s="80"/>
      <c r="BZ37" s="79"/>
      <c r="CA37" s="78" t="s">
        <v>100</v>
      </c>
      <c r="CB37" s="92" t="s">
        <v>162</v>
      </c>
    </row>
    <row r="38" spans="1:80" ht="51" x14ac:dyDescent="0.2">
      <c r="A38" s="142" t="s">
        <v>133</v>
      </c>
      <c r="B38" s="2" t="s">
        <v>164</v>
      </c>
      <c r="C38" s="78" t="s">
        <v>2</v>
      </c>
      <c r="D38" s="147" t="s">
        <v>34</v>
      </c>
      <c r="E38" s="121" t="s">
        <v>160</v>
      </c>
      <c r="F38" s="81"/>
      <c r="G38" s="80"/>
      <c r="H38" s="80"/>
      <c r="I38" s="82"/>
      <c r="J38" s="85"/>
      <c r="K38" s="83"/>
      <c r="L38" s="79"/>
      <c r="M38" s="80"/>
      <c r="N38" s="80"/>
      <c r="O38" s="80"/>
      <c r="P38" s="80"/>
      <c r="Q38" s="79"/>
      <c r="R38" s="81"/>
      <c r="S38" s="83"/>
      <c r="T38" s="83"/>
      <c r="U38" s="83"/>
      <c r="V38" s="84"/>
      <c r="W38" s="83"/>
      <c r="X38" s="80"/>
      <c r="Y38" s="80"/>
      <c r="Z38" s="80"/>
      <c r="AA38" s="82"/>
      <c r="AB38" s="81"/>
      <c r="AC38" s="80"/>
      <c r="AD38" s="80"/>
      <c r="AE38" s="80"/>
      <c r="AF38" s="82"/>
      <c r="AG38" s="85"/>
      <c r="AH38" s="83"/>
      <c r="AI38" s="79"/>
      <c r="AJ38" s="80"/>
      <c r="AK38" s="80"/>
      <c r="AL38" s="80"/>
      <c r="AM38" s="80"/>
      <c r="AN38" s="80"/>
      <c r="AO38" s="81"/>
      <c r="AP38" s="83"/>
      <c r="AQ38" s="83"/>
      <c r="AR38" s="83"/>
      <c r="AS38" s="84"/>
      <c r="AT38" s="83"/>
      <c r="AU38" s="80"/>
      <c r="AV38" s="80"/>
      <c r="AW38" s="86"/>
      <c r="AX38" s="82"/>
      <c r="AY38" s="81"/>
      <c r="AZ38" s="80"/>
      <c r="BA38" s="80"/>
      <c r="BB38" s="80"/>
      <c r="BC38" s="82"/>
      <c r="BD38" s="85">
        <v>8</v>
      </c>
      <c r="BE38" s="83">
        <v>304</v>
      </c>
      <c r="BF38" s="79">
        <v>16</v>
      </c>
      <c r="BG38" s="80"/>
      <c r="BH38" s="80">
        <v>16</v>
      </c>
      <c r="BI38" s="80"/>
      <c r="BJ38" s="80"/>
      <c r="BK38" s="80">
        <v>288</v>
      </c>
      <c r="BL38" s="81"/>
      <c r="BM38" s="83"/>
      <c r="BN38" s="83"/>
      <c r="BO38" s="83"/>
      <c r="BP38" s="84"/>
      <c r="BQ38" s="83">
        <v>16</v>
      </c>
      <c r="BR38" s="80"/>
      <c r="BS38" s="80"/>
      <c r="BT38" s="80">
        <v>16</v>
      </c>
      <c r="BU38" s="82">
        <v>304</v>
      </c>
      <c r="BV38" s="81"/>
      <c r="BW38" s="80"/>
      <c r="BX38" s="80"/>
      <c r="BY38" s="80"/>
      <c r="BZ38" s="79"/>
      <c r="CA38" s="78" t="s">
        <v>100</v>
      </c>
      <c r="CB38" s="92" t="s">
        <v>162</v>
      </c>
    </row>
    <row r="39" spans="1:80" ht="39.75" customHeight="1" x14ac:dyDescent="0.2">
      <c r="A39" s="142" t="s">
        <v>134</v>
      </c>
      <c r="B39" s="92" t="s">
        <v>120</v>
      </c>
      <c r="C39" s="78" t="s">
        <v>2</v>
      </c>
      <c r="D39" s="147" t="s">
        <v>34</v>
      </c>
      <c r="E39" s="146"/>
      <c r="F39" s="81"/>
      <c r="G39" s="80"/>
      <c r="H39" s="80"/>
      <c r="I39" s="82"/>
      <c r="J39" s="85"/>
      <c r="K39" s="83"/>
      <c r="L39" s="79"/>
      <c r="M39" s="80"/>
      <c r="N39" s="80"/>
      <c r="O39" s="80"/>
      <c r="P39" s="80"/>
      <c r="Q39" s="79"/>
      <c r="R39" s="81"/>
      <c r="S39" s="83"/>
      <c r="T39" s="83"/>
      <c r="U39" s="83"/>
      <c r="V39" s="84"/>
      <c r="W39" s="83"/>
      <c r="X39" s="80"/>
      <c r="Y39" s="80"/>
      <c r="Z39" s="80"/>
      <c r="AA39" s="82"/>
      <c r="AB39" s="81"/>
      <c r="AC39" s="80"/>
      <c r="AD39" s="80"/>
      <c r="AE39" s="80"/>
      <c r="AF39" s="82"/>
      <c r="AG39" s="85">
        <v>8</v>
      </c>
      <c r="AH39" s="83">
        <v>304</v>
      </c>
      <c r="AI39" s="79">
        <v>0</v>
      </c>
      <c r="AJ39" s="80"/>
      <c r="AK39" s="80"/>
      <c r="AL39" s="80"/>
      <c r="AM39" s="80"/>
      <c r="AN39" s="79">
        <v>304</v>
      </c>
      <c r="AO39" s="81"/>
      <c r="AP39" s="83"/>
      <c r="AQ39" s="83"/>
      <c r="AR39" s="83"/>
      <c r="AS39" s="84"/>
      <c r="AT39" s="83"/>
      <c r="AU39" s="80"/>
      <c r="AV39" s="80"/>
      <c r="AW39" s="86"/>
      <c r="AX39" s="82"/>
      <c r="AY39" s="81"/>
      <c r="AZ39" s="80"/>
      <c r="BA39" s="80"/>
      <c r="BB39" s="80"/>
      <c r="BC39" s="82"/>
      <c r="BD39" s="85">
        <v>8</v>
      </c>
      <c r="BE39" s="83">
        <v>304</v>
      </c>
      <c r="BF39" s="79">
        <v>0</v>
      </c>
      <c r="BG39" s="80"/>
      <c r="BH39" s="80"/>
      <c r="BI39" s="80"/>
      <c r="BJ39" s="80"/>
      <c r="BK39" s="79">
        <v>304</v>
      </c>
      <c r="BL39" s="81"/>
      <c r="BM39" s="83"/>
      <c r="BN39" s="83"/>
      <c r="BO39" s="83"/>
      <c r="BP39" s="84"/>
      <c r="BQ39" s="83"/>
      <c r="BR39" s="80"/>
      <c r="BS39" s="80"/>
      <c r="BT39" s="80"/>
      <c r="BU39" s="82"/>
      <c r="BV39" s="81"/>
      <c r="BW39" s="80"/>
      <c r="BX39" s="80"/>
      <c r="BY39" s="80"/>
      <c r="BZ39" s="79"/>
      <c r="CA39" s="78" t="s">
        <v>100</v>
      </c>
      <c r="CB39" s="92" t="s">
        <v>107</v>
      </c>
    </row>
    <row r="40" spans="1:80" ht="63.75" x14ac:dyDescent="0.2">
      <c r="A40" s="142" t="s">
        <v>135</v>
      </c>
      <c r="B40" s="92" t="s">
        <v>115</v>
      </c>
      <c r="C40" s="78" t="s">
        <v>2</v>
      </c>
      <c r="D40" s="147" t="s">
        <v>34</v>
      </c>
      <c r="E40" s="146"/>
      <c r="F40" s="81"/>
      <c r="G40" s="80"/>
      <c r="H40" s="80"/>
      <c r="I40" s="82"/>
      <c r="J40" s="85">
        <v>4</v>
      </c>
      <c r="K40" s="83">
        <v>152</v>
      </c>
      <c r="L40" s="79">
        <v>0</v>
      </c>
      <c r="M40" s="80"/>
      <c r="N40" s="80"/>
      <c r="O40" s="80"/>
      <c r="P40" s="80"/>
      <c r="Q40" s="79">
        <v>152</v>
      </c>
      <c r="R40" s="81"/>
      <c r="S40" s="83"/>
      <c r="T40" s="83"/>
      <c r="U40" s="83"/>
      <c r="V40" s="84"/>
      <c r="W40" s="83"/>
      <c r="X40" s="80"/>
      <c r="Y40" s="80"/>
      <c r="Z40" s="80"/>
      <c r="AA40" s="82"/>
      <c r="AB40" s="81"/>
      <c r="AC40" s="80"/>
      <c r="AD40" s="80"/>
      <c r="AE40" s="80"/>
      <c r="AF40" s="82"/>
      <c r="AG40" s="85">
        <v>4</v>
      </c>
      <c r="AH40" s="83">
        <v>152</v>
      </c>
      <c r="AI40" s="79">
        <v>0</v>
      </c>
      <c r="AJ40" s="80"/>
      <c r="AK40" s="80"/>
      <c r="AL40" s="80"/>
      <c r="AM40" s="80"/>
      <c r="AN40" s="79">
        <v>152</v>
      </c>
      <c r="AO40" s="81"/>
      <c r="AP40" s="83"/>
      <c r="AQ40" s="83"/>
      <c r="AR40" s="83"/>
      <c r="AS40" s="84"/>
      <c r="AT40" s="83"/>
      <c r="AU40" s="80"/>
      <c r="AV40" s="80"/>
      <c r="AW40" s="80"/>
      <c r="AX40" s="82"/>
      <c r="AY40" s="81"/>
      <c r="AZ40" s="80"/>
      <c r="BA40" s="80"/>
      <c r="BB40" s="80"/>
      <c r="BC40" s="82"/>
      <c r="BD40" s="85">
        <v>4</v>
      </c>
      <c r="BE40" s="83">
        <v>152</v>
      </c>
      <c r="BF40" s="79">
        <v>0</v>
      </c>
      <c r="BG40" s="80"/>
      <c r="BH40" s="80"/>
      <c r="BI40" s="80"/>
      <c r="BJ40" s="80"/>
      <c r="BK40" s="79">
        <v>152</v>
      </c>
      <c r="BL40" s="81"/>
      <c r="BM40" s="83"/>
      <c r="BN40" s="83"/>
      <c r="BO40" s="83"/>
      <c r="BP40" s="84"/>
      <c r="BQ40" s="83"/>
      <c r="BR40" s="80"/>
      <c r="BS40" s="80"/>
      <c r="BT40" s="80"/>
      <c r="BU40" s="82"/>
      <c r="BV40" s="81"/>
      <c r="BW40" s="80"/>
      <c r="BX40" s="80"/>
      <c r="BY40" s="80"/>
      <c r="BZ40" s="79"/>
      <c r="CA40" s="78" t="s">
        <v>100</v>
      </c>
      <c r="CB40" s="92" t="s">
        <v>107</v>
      </c>
    </row>
    <row r="41" spans="1:80" ht="38.25" x14ac:dyDescent="0.2">
      <c r="A41" s="142" t="s">
        <v>136</v>
      </c>
      <c r="B41" s="92" t="s">
        <v>165</v>
      </c>
      <c r="C41" s="78" t="s">
        <v>2</v>
      </c>
      <c r="D41" s="147" t="s">
        <v>34</v>
      </c>
      <c r="E41" s="146"/>
      <c r="F41" s="81"/>
      <c r="G41" s="80"/>
      <c r="H41" s="80"/>
      <c r="I41" s="82"/>
      <c r="J41" s="85">
        <v>4</v>
      </c>
      <c r="K41" s="83">
        <v>152</v>
      </c>
      <c r="L41" s="79">
        <v>0</v>
      </c>
      <c r="M41" s="80"/>
      <c r="N41" s="80"/>
      <c r="O41" s="80"/>
      <c r="P41" s="80"/>
      <c r="Q41" s="79">
        <v>152</v>
      </c>
      <c r="R41" s="81"/>
      <c r="S41" s="83"/>
      <c r="T41" s="83"/>
      <c r="U41" s="83"/>
      <c r="V41" s="84"/>
      <c r="W41" s="83"/>
      <c r="X41" s="80"/>
      <c r="Y41" s="80"/>
      <c r="Z41" s="80"/>
      <c r="AA41" s="82"/>
      <c r="AB41" s="81"/>
      <c r="AC41" s="80"/>
      <c r="AD41" s="80"/>
      <c r="AE41" s="80"/>
      <c r="AF41" s="82"/>
      <c r="AG41" s="85">
        <v>4</v>
      </c>
      <c r="AH41" s="83">
        <v>152</v>
      </c>
      <c r="AI41" s="79">
        <v>0</v>
      </c>
      <c r="AJ41" s="80"/>
      <c r="AK41" s="80"/>
      <c r="AL41" s="80"/>
      <c r="AM41" s="80"/>
      <c r="AN41" s="79">
        <v>152</v>
      </c>
      <c r="AO41" s="81"/>
      <c r="AP41" s="83"/>
      <c r="AQ41" s="83"/>
      <c r="AR41" s="83"/>
      <c r="AS41" s="84"/>
      <c r="AT41" s="83"/>
      <c r="AU41" s="80"/>
      <c r="AV41" s="80"/>
      <c r="AW41" s="80"/>
      <c r="AX41" s="82"/>
      <c r="AY41" s="81"/>
      <c r="AZ41" s="80"/>
      <c r="BA41" s="80"/>
      <c r="BB41" s="80"/>
      <c r="BC41" s="82"/>
      <c r="BD41" s="85">
        <v>4</v>
      </c>
      <c r="BE41" s="83">
        <v>152</v>
      </c>
      <c r="BF41" s="79">
        <v>0</v>
      </c>
      <c r="BG41" s="80"/>
      <c r="BH41" s="80"/>
      <c r="BI41" s="80"/>
      <c r="BJ41" s="80"/>
      <c r="BK41" s="79">
        <v>152</v>
      </c>
      <c r="BL41" s="81"/>
      <c r="BM41" s="83"/>
      <c r="BN41" s="83"/>
      <c r="BO41" s="83"/>
      <c r="BP41" s="84"/>
      <c r="BQ41" s="83"/>
      <c r="BR41" s="80"/>
      <c r="BS41" s="80"/>
      <c r="BT41" s="80"/>
      <c r="BU41" s="82"/>
      <c r="BV41" s="81"/>
      <c r="BW41" s="80"/>
      <c r="BX41" s="80"/>
      <c r="BY41" s="80"/>
      <c r="BZ41" s="79"/>
      <c r="CA41" s="78" t="s">
        <v>100</v>
      </c>
      <c r="CB41" s="92" t="s">
        <v>125</v>
      </c>
    </row>
    <row r="42" spans="1:80" ht="38.25" x14ac:dyDescent="0.2">
      <c r="A42" s="142" t="s">
        <v>137</v>
      </c>
      <c r="B42" s="92" t="s">
        <v>116</v>
      </c>
      <c r="C42" s="78" t="s">
        <v>2</v>
      </c>
      <c r="D42" s="147" t="s">
        <v>34</v>
      </c>
      <c r="E42" s="146"/>
      <c r="F42" s="81"/>
      <c r="G42" s="80"/>
      <c r="H42" s="80"/>
      <c r="I42" s="82"/>
      <c r="J42" s="85">
        <v>4</v>
      </c>
      <c r="K42" s="83">
        <f>38*4</f>
        <v>152</v>
      </c>
      <c r="L42" s="79">
        <v>0</v>
      </c>
      <c r="M42" s="80"/>
      <c r="N42" s="80"/>
      <c r="O42" s="80"/>
      <c r="P42" s="80"/>
      <c r="Q42" s="79">
        <v>152</v>
      </c>
      <c r="R42" s="81"/>
      <c r="S42" s="83"/>
      <c r="T42" s="83"/>
      <c r="U42" s="83"/>
      <c r="V42" s="84"/>
      <c r="W42" s="83"/>
      <c r="X42" s="80"/>
      <c r="Y42" s="80"/>
      <c r="Z42" s="80"/>
      <c r="AA42" s="82"/>
      <c r="AB42" s="81"/>
      <c r="AC42" s="80"/>
      <c r="AD42" s="80"/>
      <c r="AE42" s="80"/>
      <c r="AF42" s="82"/>
      <c r="AG42" s="85">
        <v>4</v>
      </c>
      <c r="AH42" s="83">
        <f>38*4</f>
        <v>152</v>
      </c>
      <c r="AI42" s="79">
        <v>0</v>
      </c>
      <c r="AJ42" s="80"/>
      <c r="AK42" s="80"/>
      <c r="AL42" s="80"/>
      <c r="AM42" s="80"/>
      <c r="AN42" s="79">
        <v>152</v>
      </c>
      <c r="AO42" s="81"/>
      <c r="AP42" s="83"/>
      <c r="AQ42" s="83"/>
      <c r="AR42" s="83"/>
      <c r="AS42" s="84"/>
      <c r="AT42" s="83"/>
      <c r="AU42" s="80"/>
      <c r="AV42" s="80"/>
      <c r="AW42" s="80"/>
      <c r="AX42" s="82"/>
      <c r="AY42" s="81"/>
      <c r="AZ42" s="80"/>
      <c r="BA42" s="80"/>
      <c r="BB42" s="80"/>
      <c r="BC42" s="82"/>
      <c r="BD42" s="85">
        <v>4</v>
      </c>
      <c r="BE42" s="83">
        <f>38*4</f>
        <v>152</v>
      </c>
      <c r="BF42" s="79">
        <v>0</v>
      </c>
      <c r="BG42" s="80"/>
      <c r="BH42" s="80"/>
      <c r="BI42" s="80"/>
      <c r="BJ42" s="80"/>
      <c r="BK42" s="79">
        <v>152</v>
      </c>
      <c r="BL42" s="81"/>
      <c r="BM42" s="83"/>
      <c r="BN42" s="83"/>
      <c r="BO42" s="83"/>
      <c r="BP42" s="84"/>
      <c r="BQ42" s="83"/>
      <c r="BR42" s="80"/>
      <c r="BS42" s="80"/>
      <c r="BT42" s="80"/>
      <c r="BU42" s="82"/>
      <c r="BV42" s="81"/>
      <c r="BW42" s="80"/>
      <c r="BX42" s="80"/>
      <c r="BY42" s="80"/>
      <c r="BZ42" s="79"/>
      <c r="CA42" s="78" t="s">
        <v>100</v>
      </c>
      <c r="CB42" s="92" t="s">
        <v>107</v>
      </c>
    </row>
    <row r="43" spans="1:80" x14ac:dyDescent="0.2">
      <c r="A43" s="142" t="s">
        <v>138</v>
      </c>
      <c r="B43" s="92" t="s">
        <v>117</v>
      </c>
      <c r="C43" s="78" t="s">
        <v>2</v>
      </c>
      <c r="D43" s="147" t="s">
        <v>34</v>
      </c>
      <c r="E43" s="146"/>
      <c r="F43" s="81"/>
      <c r="G43" s="80"/>
      <c r="H43" s="80"/>
      <c r="I43" s="82"/>
      <c r="J43" s="85">
        <v>1</v>
      </c>
      <c r="K43" s="83">
        <v>38</v>
      </c>
      <c r="L43" s="79">
        <v>0</v>
      </c>
      <c r="M43" s="80"/>
      <c r="N43" s="80"/>
      <c r="O43" s="80"/>
      <c r="P43" s="80"/>
      <c r="Q43" s="79">
        <v>38</v>
      </c>
      <c r="R43" s="81"/>
      <c r="S43" s="83"/>
      <c r="T43" s="83"/>
      <c r="U43" s="83"/>
      <c r="V43" s="84"/>
      <c r="W43" s="83"/>
      <c r="X43" s="80"/>
      <c r="Y43" s="80"/>
      <c r="Z43" s="80"/>
      <c r="AA43" s="82"/>
      <c r="AB43" s="81"/>
      <c r="AC43" s="80"/>
      <c r="AD43" s="80"/>
      <c r="AE43" s="80"/>
      <c r="AF43" s="82"/>
      <c r="AG43" s="85">
        <v>1</v>
      </c>
      <c r="AH43" s="83">
        <v>38</v>
      </c>
      <c r="AI43" s="79">
        <v>0</v>
      </c>
      <c r="AJ43" s="80"/>
      <c r="AK43" s="80"/>
      <c r="AL43" s="80"/>
      <c r="AM43" s="80"/>
      <c r="AN43" s="79">
        <v>38</v>
      </c>
      <c r="AO43" s="81"/>
      <c r="AP43" s="83"/>
      <c r="AQ43" s="83"/>
      <c r="AR43" s="83"/>
      <c r="AS43" s="84"/>
      <c r="AT43" s="83"/>
      <c r="AU43" s="80"/>
      <c r="AV43" s="80"/>
      <c r="AW43" s="80"/>
      <c r="AX43" s="82"/>
      <c r="AY43" s="81"/>
      <c r="AZ43" s="80"/>
      <c r="BA43" s="80"/>
      <c r="BB43" s="80"/>
      <c r="BC43" s="82"/>
      <c r="BD43" s="85">
        <v>1</v>
      </c>
      <c r="BE43" s="83">
        <v>38</v>
      </c>
      <c r="BF43" s="79">
        <v>0</v>
      </c>
      <c r="BG43" s="80"/>
      <c r="BH43" s="80"/>
      <c r="BI43" s="80"/>
      <c r="BJ43" s="80"/>
      <c r="BK43" s="79">
        <v>38</v>
      </c>
      <c r="BL43" s="81"/>
      <c r="BM43" s="83"/>
      <c r="BN43" s="83"/>
      <c r="BO43" s="83"/>
      <c r="BP43" s="84"/>
      <c r="BQ43" s="83"/>
      <c r="BR43" s="80"/>
      <c r="BS43" s="80"/>
      <c r="BT43" s="80"/>
      <c r="BU43" s="82"/>
      <c r="BV43" s="81"/>
      <c r="BW43" s="80"/>
      <c r="BX43" s="80"/>
      <c r="BY43" s="80"/>
      <c r="BZ43" s="79"/>
      <c r="CA43" s="78" t="s">
        <v>100</v>
      </c>
      <c r="CB43" s="92" t="s">
        <v>128</v>
      </c>
    </row>
    <row r="44" spans="1:80" ht="25.5" x14ac:dyDescent="0.2">
      <c r="A44" s="142" t="s">
        <v>139</v>
      </c>
      <c r="B44" s="92" t="s">
        <v>118</v>
      </c>
      <c r="C44" s="78" t="s">
        <v>2</v>
      </c>
      <c r="D44" s="147" t="s">
        <v>34</v>
      </c>
      <c r="E44" s="146"/>
      <c r="F44" s="81"/>
      <c r="G44" s="80"/>
      <c r="H44" s="80"/>
      <c r="I44" s="82"/>
      <c r="J44" s="85">
        <v>1</v>
      </c>
      <c r="K44" s="83">
        <v>38</v>
      </c>
      <c r="L44" s="79">
        <v>0</v>
      </c>
      <c r="M44" s="80"/>
      <c r="N44" s="80"/>
      <c r="O44" s="80"/>
      <c r="P44" s="80"/>
      <c r="Q44" s="79">
        <v>38</v>
      </c>
      <c r="R44" s="81"/>
      <c r="S44" s="83"/>
      <c r="T44" s="83"/>
      <c r="U44" s="83"/>
      <c r="V44" s="84"/>
      <c r="W44" s="83"/>
      <c r="X44" s="80"/>
      <c r="Y44" s="80"/>
      <c r="Z44" s="80"/>
      <c r="AA44" s="82"/>
      <c r="AB44" s="81"/>
      <c r="AC44" s="80"/>
      <c r="AD44" s="80"/>
      <c r="AE44" s="80"/>
      <c r="AF44" s="82"/>
      <c r="AG44" s="85">
        <v>1</v>
      </c>
      <c r="AH44" s="83">
        <v>38</v>
      </c>
      <c r="AI44" s="79">
        <v>0</v>
      </c>
      <c r="AJ44" s="80"/>
      <c r="AK44" s="80"/>
      <c r="AL44" s="80"/>
      <c r="AM44" s="80"/>
      <c r="AN44" s="79">
        <v>38</v>
      </c>
      <c r="AO44" s="81"/>
      <c r="AP44" s="83"/>
      <c r="AQ44" s="83"/>
      <c r="AR44" s="83"/>
      <c r="AS44" s="84"/>
      <c r="AT44" s="83"/>
      <c r="AU44" s="80"/>
      <c r="AV44" s="80"/>
      <c r="AW44" s="80"/>
      <c r="AX44" s="82"/>
      <c r="AY44" s="81"/>
      <c r="AZ44" s="80"/>
      <c r="BA44" s="80"/>
      <c r="BB44" s="80"/>
      <c r="BC44" s="82"/>
      <c r="BD44" s="85">
        <v>1</v>
      </c>
      <c r="BE44" s="83">
        <v>38</v>
      </c>
      <c r="BF44" s="79">
        <v>0</v>
      </c>
      <c r="BG44" s="80"/>
      <c r="BH44" s="80"/>
      <c r="BI44" s="80"/>
      <c r="BJ44" s="80"/>
      <c r="BK44" s="79">
        <v>38</v>
      </c>
      <c r="BL44" s="81"/>
      <c r="BM44" s="83"/>
      <c r="BN44" s="83"/>
      <c r="BO44" s="83"/>
      <c r="BP44" s="84"/>
      <c r="BQ44" s="83"/>
      <c r="BR44" s="80"/>
      <c r="BS44" s="80"/>
      <c r="BT44" s="80"/>
      <c r="BU44" s="82"/>
      <c r="BV44" s="81"/>
      <c r="BW44" s="80"/>
      <c r="BX44" s="80"/>
      <c r="BY44" s="80"/>
      <c r="BZ44" s="79"/>
      <c r="CA44" s="78" t="s">
        <v>100</v>
      </c>
      <c r="CB44" s="92" t="s">
        <v>127</v>
      </c>
    </row>
    <row r="45" spans="1:80" ht="36.75" customHeight="1" x14ac:dyDescent="0.2">
      <c r="A45" s="142" t="s">
        <v>140</v>
      </c>
      <c r="B45" s="92" t="s">
        <v>119</v>
      </c>
      <c r="C45" s="79" t="s">
        <v>2</v>
      </c>
      <c r="D45" s="147" t="s">
        <v>34</v>
      </c>
      <c r="E45" s="146"/>
      <c r="F45" s="81"/>
      <c r="G45" s="80"/>
      <c r="H45" s="80"/>
      <c r="I45" s="82"/>
      <c r="J45" s="85">
        <v>5</v>
      </c>
      <c r="K45" s="83">
        <v>190</v>
      </c>
      <c r="L45" s="79">
        <v>0</v>
      </c>
      <c r="M45" s="80"/>
      <c r="N45" s="80"/>
      <c r="O45" s="80"/>
      <c r="P45" s="80"/>
      <c r="Q45" s="79">
        <v>190</v>
      </c>
      <c r="R45" s="81"/>
      <c r="S45" s="83"/>
      <c r="T45" s="83"/>
      <c r="U45" s="83"/>
      <c r="V45" s="84"/>
      <c r="W45" s="83"/>
      <c r="X45" s="80"/>
      <c r="Y45" s="80"/>
      <c r="Z45" s="80"/>
      <c r="AA45" s="82"/>
      <c r="AB45" s="81"/>
      <c r="AC45" s="80"/>
      <c r="AD45" s="80"/>
      <c r="AE45" s="80"/>
      <c r="AF45" s="82"/>
      <c r="AG45" s="85">
        <v>5</v>
      </c>
      <c r="AH45" s="83">
        <v>190</v>
      </c>
      <c r="AI45" s="79">
        <v>0</v>
      </c>
      <c r="AJ45" s="80"/>
      <c r="AK45" s="80"/>
      <c r="AL45" s="80"/>
      <c r="AM45" s="80"/>
      <c r="AN45" s="79">
        <v>190</v>
      </c>
      <c r="AO45" s="81"/>
      <c r="AP45" s="83"/>
      <c r="AQ45" s="83"/>
      <c r="AR45" s="83"/>
      <c r="AS45" s="84"/>
      <c r="AT45" s="83"/>
      <c r="AU45" s="80"/>
      <c r="AV45" s="80"/>
      <c r="AW45" s="80"/>
      <c r="AX45" s="82"/>
      <c r="AY45" s="81"/>
      <c r="AZ45" s="80"/>
      <c r="BA45" s="80"/>
      <c r="BB45" s="80"/>
      <c r="BC45" s="82"/>
      <c r="BD45" s="85">
        <v>5</v>
      </c>
      <c r="BE45" s="83">
        <v>190</v>
      </c>
      <c r="BF45" s="79">
        <v>0</v>
      </c>
      <c r="BG45" s="80"/>
      <c r="BH45" s="80"/>
      <c r="BI45" s="80"/>
      <c r="BJ45" s="80"/>
      <c r="BK45" s="79">
        <v>190</v>
      </c>
      <c r="BL45" s="81"/>
      <c r="BM45" s="83"/>
      <c r="BN45" s="83"/>
      <c r="BO45" s="83"/>
      <c r="BP45" s="84"/>
      <c r="BQ45" s="83"/>
      <c r="BR45" s="80"/>
      <c r="BS45" s="80"/>
      <c r="BT45" s="80"/>
      <c r="BU45" s="82"/>
      <c r="BV45" s="81"/>
      <c r="BW45" s="80"/>
      <c r="BX45" s="80"/>
      <c r="BY45" s="80"/>
      <c r="BZ45" s="79"/>
      <c r="CA45" s="78" t="s">
        <v>100</v>
      </c>
      <c r="CB45" s="92" t="s">
        <v>125</v>
      </c>
    </row>
    <row r="46" spans="1:80" ht="25.5" x14ac:dyDescent="0.2">
      <c r="A46" s="142" t="s">
        <v>141</v>
      </c>
      <c r="B46" s="92" t="s">
        <v>114</v>
      </c>
      <c r="C46" s="78" t="s">
        <v>2</v>
      </c>
      <c r="D46" s="147" t="s">
        <v>34</v>
      </c>
      <c r="E46" s="146"/>
      <c r="F46" s="81"/>
      <c r="G46" s="80"/>
      <c r="H46" s="80"/>
      <c r="I46" s="82"/>
      <c r="J46" s="85"/>
      <c r="K46" s="83"/>
      <c r="L46" s="79"/>
      <c r="M46" s="80"/>
      <c r="N46" s="80"/>
      <c r="O46" s="80"/>
      <c r="P46" s="80"/>
      <c r="Q46" s="79"/>
      <c r="R46" s="81"/>
      <c r="S46" s="83"/>
      <c r="T46" s="83"/>
      <c r="U46" s="83"/>
      <c r="V46" s="84"/>
      <c r="W46" s="83"/>
      <c r="X46" s="80"/>
      <c r="Y46" s="80"/>
      <c r="Z46" s="80"/>
      <c r="AA46" s="82"/>
      <c r="AB46" s="81"/>
      <c r="AC46" s="80"/>
      <c r="AD46" s="80"/>
      <c r="AE46" s="80"/>
      <c r="AF46" s="82"/>
      <c r="AG46" s="85">
        <v>8</v>
      </c>
      <c r="AH46" s="83">
        <v>304</v>
      </c>
      <c r="AI46" s="79">
        <v>0</v>
      </c>
      <c r="AJ46" s="80"/>
      <c r="AK46" s="80"/>
      <c r="AL46" s="80"/>
      <c r="AM46" s="80"/>
      <c r="AN46" s="79">
        <v>304</v>
      </c>
      <c r="AO46" s="81"/>
      <c r="AP46" s="83"/>
      <c r="AQ46" s="83"/>
      <c r="AR46" s="83"/>
      <c r="AS46" s="84"/>
      <c r="AT46" s="83"/>
      <c r="AU46" s="80"/>
      <c r="AV46" s="80"/>
      <c r="AW46" s="80"/>
      <c r="AX46" s="82"/>
      <c r="AY46" s="81"/>
      <c r="AZ46" s="80"/>
      <c r="BA46" s="80"/>
      <c r="BB46" s="80"/>
      <c r="BC46" s="82"/>
      <c r="BD46" s="85">
        <v>8</v>
      </c>
      <c r="BE46" s="83">
        <v>304</v>
      </c>
      <c r="BF46" s="79">
        <v>0</v>
      </c>
      <c r="BG46" s="80"/>
      <c r="BH46" s="80"/>
      <c r="BI46" s="80"/>
      <c r="BJ46" s="80"/>
      <c r="BK46" s="79">
        <v>304</v>
      </c>
      <c r="BL46" s="81"/>
      <c r="BM46" s="83"/>
      <c r="BN46" s="83"/>
      <c r="BO46" s="83"/>
      <c r="BP46" s="84"/>
      <c r="BQ46" s="83"/>
      <c r="BR46" s="80"/>
      <c r="BS46" s="80"/>
      <c r="BT46" s="80"/>
      <c r="BU46" s="82"/>
      <c r="BV46" s="81"/>
      <c r="BW46" s="80"/>
      <c r="BX46" s="80"/>
      <c r="BY46" s="80"/>
      <c r="BZ46" s="79"/>
      <c r="CA46" s="78" t="s">
        <v>100</v>
      </c>
      <c r="CB46" s="92" t="s">
        <v>126</v>
      </c>
    </row>
    <row r="47" spans="1:80" ht="25.5" x14ac:dyDescent="0.2">
      <c r="A47" s="142" t="s">
        <v>142</v>
      </c>
      <c r="B47" s="92" t="s">
        <v>121</v>
      </c>
      <c r="C47" s="78" t="s">
        <v>2</v>
      </c>
      <c r="D47" s="147" t="s">
        <v>34</v>
      </c>
      <c r="E47" s="146"/>
      <c r="F47" s="81"/>
      <c r="G47" s="80"/>
      <c r="H47" s="80"/>
      <c r="I47" s="82"/>
      <c r="J47" s="85"/>
      <c r="K47" s="83"/>
      <c r="L47" s="79"/>
      <c r="M47" s="80"/>
      <c r="N47" s="80"/>
      <c r="O47" s="80"/>
      <c r="P47" s="80"/>
      <c r="Q47" s="79"/>
      <c r="R47" s="81"/>
      <c r="S47" s="83"/>
      <c r="T47" s="83"/>
      <c r="U47" s="83"/>
      <c r="V47" s="84"/>
      <c r="W47" s="83"/>
      <c r="X47" s="80"/>
      <c r="Y47" s="80"/>
      <c r="Z47" s="80"/>
      <c r="AA47" s="82"/>
      <c r="AB47" s="81"/>
      <c r="AC47" s="80"/>
      <c r="AD47" s="80"/>
      <c r="AE47" s="80"/>
      <c r="AF47" s="82"/>
      <c r="AG47" s="85">
        <v>8</v>
      </c>
      <c r="AH47" s="83">
        <v>304</v>
      </c>
      <c r="AI47" s="79">
        <v>0</v>
      </c>
      <c r="AJ47" s="80"/>
      <c r="AK47" s="80"/>
      <c r="AL47" s="80"/>
      <c r="AM47" s="80"/>
      <c r="AN47" s="79">
        <v>304</v>
      </c>
      <c r="AO47" s="81"/>
      <c r="AP47" s="83"/>
      <c r="AQ47" s="83"/>
      <c r="AR47" s="83"/>
      <c r="AS47" s="84"/>
      <c r="AT47" s="83"/>
      <c r="AU47" s="80"/>
      <c r="AV47" s="80"/>
      <c r="AW47" s="80"/>
      <c r="AX47" s="82"/>
      <c r="AY47" s="81"/>
      <c r="AZ47" s="80"/>
      <c r="BA47" s="80"/>
      <c r="BB47" s="80"/>
      <c r="BC47" s="82"/>
      <c r="BD47" s="85">
        <v>8</v>
      </c>
      <c r="BE47" s="83">
        <v>304</v>
      </c>
      <c r="BF47" s="79">
        <v>0</v>
      </c>
      <c r="BG47" s="80"/>
      <c r="BH47" s="80"/>
      <c r="BI47" s="80"/>
      <c r="BJ47" s="80"/>
      <c r="BK47" s="79">
        <v>304</v>
      </c>
      <c r="BL47" s="81"/>
      <c r="BM47" s="83"/>
      <c r="BN47" s="83"/>
      <c r="BO47" s="83"/>
      <c r="BP47" s="84"/>
      <c r="BQ47" s="83"/>
      <c r="BR47" s="80"/>
      <c r="BS47" s="80"/>
      <c r="BT47" s="80"/>
      <c r="BU47" s="82"/>
      <c r="BV47" s="81"/>
      <c r="BW47" s="80"/>
      <c r="BX47" s="80"/>
      <c r="BY47" s="80"/>
      <c r="BZ47" s="79"/>
      <c r="CA47" s="78" t="s">
        <v>100</v>
      </c>
      <c r="CB47" s="92" t="s">
        <v>166</v>
      </c>
    </row>
    <row r="48" spans="1:80" ht="25.5" x14ac:dyDescent="0.2">
      <c r="A48" s="142" t="s">
        <v>143</v>
      </c>
      <c r="B48" s="92" t="s">
        <v>122</v>
      </c>
      <c r="C48" s="78" t="s">
        <v>2</v>
      </c>
      <c r="D48" s="147" t="s">
        <v>34</v>
      </c>
      <c r="E48" s="146"/>
      <c r="F48" s="81"/>
      <c r="G48" s="80"/>
      <c r="H48" s="80"/>
      <c r="I48" s="82"/>
      <c r="J48" s="85"/>
      <c r="K48" s="83"/>
      <c r="L48" s="79"/>
      <c r="M48" s="80"/>
      <c r="N48" s="80"/>
      <c r="O48" s="80"/>
      <c r="P48" s="80"/>
      <c r="Q48" s="79"/>
      <c r="R48" s="81"/>
      <c r="S48" s="83"/>
      <c r="T48" s="83"/>
      <c r="U48" s="83"/>
      <c r="V48" s="84"/>
      <c r="W48" s="83"/>
      <c r="X48" s="80"/>
      <c r="Y48" s="80"/>
      <c r="Z48" s="80"/>
      <c r="AA48" s="82"/>
      <c r="AB48" s="81"/>
      <c r="AC48" s="80"/>
      <c r="AD48" s="80"/>
      <c r="AE48" s="80"/>
      <c r="AF48" s="82"/>
      <c r="AG48" s="85">
        <v>8</v>
      </c>
      <c r="AH48" s="83">
        <v>304</v>
      </c>
      <c r="AI48" s="79">
        <v>0</v>
      </c>
      <c r="AJ48" s="80"/>
      <c r="AK48" s="80"/>
      <c r="AL48" s="80"/>
      <c r="AM48" s="80"/>
      <c r="AN48" s="79">
        <v>304</v>
      </c>
      <c r="AO48" s="81"/>
      <c r="AP48" s="83"/>
      <c r="AQ48" s="83"/>
      <c r="AR48" s="83"/>
      <c r="AS48" s="84"/>
      <c r="AT48" s="83"/>
      <c r="AU48" s="80"/>
      <c r="AV48" s="80"/>
      <c r="AW48" s="80"/>
      <c r="AX48" s="82"/>
      <c r="AY48" s="81"/>
      <c r="AZ48" s="80"/>
      <c r="BA48" s="80"/>
      <c r="BB48" s="80"/>
      <c r="BC48" s="82"/>
      <c r="BD48" s="85">
        <v>8</v>
      </c>
      <c r="BE48" s="83">
        <v>304</v>
      </c>
      <c r="BF48" s="79">
        <v>0</v>
      </c>
      <c r="BG48" s="80"/>
      <c r="BH48" s="80"/>
      <c r="BI48" s="80"/>
      <c r="BJ48" s="80"/>
      <c r="BK48" s="79">
        <v>304</v>
      </c>
      <c r="BL48" s="81"/>
      <c r="BM48" s="83"/>
      <c r="BN48" s="83"/>
      <c r="BO48" s="83"/>
      <c r="BP48" s="84"/>
      <c r="BQ48" s="83"/>
      <c r="BR48" s="80"/>
      <c r="BS48" s="80"/>
      <c r="BT48" s="80"/>
      <c r="BU48" s="82"/>
      <c r="BV48" s="81"/>
      <c r="BW48" s="80"/>
      <c r="BX48" s="80"/>
      <c r="BY48" s="80"/>
      <c r="BZ48" s="79"/>
      <c r="CA48" s="78" t="s">
        <v>100</v>
      </c>
      <c r="CB48" s="92" t="s">
        <v>126</v>
      </c>
    </row>
    <row r="49" spans="1:80" ht="38.25" x14ac:dyDescent="0.2">
      <c r="A49" s="142" t="s">
        <v>144</v>
      </c>
      <c r="B49" s="77" t="s">
        <v>123</v>
      </c>
      <c r="C49" s="78" t="s">
        <v>2</v>
      </c>
      <c r="D49" s="147" t="s">
        <v>34</v>
      </c>
      <c r="E49" s="146"/>
      <c r="F49" s="81"/>
      <c r="G49" s="80"/>
      <c r="H49" s="80"/>
      <c r="I49" s="82"/>
      <c r="J49" s="85"/>
      <c r="K49" s="83"/>
      <c r="L49" s="79"/>
      <c r="M49" s="80"/>
      <c r="N49" s="80"/>
      <c r="O49" s="80"/>
      <c r="P49" s="80"/>
      <c r="Q49" s="79"/>
      <c r="R49" s="81"/>
      <c r="S49" s="83"/>
      <c r="T49" s="83"/>
      <c r="U49" s="83"/>
      <c r="V49" s="84"/>
      <c r="W49" s="83"/>
      <c r="X49" s="80"/>
      <c r="Y49" s="80"/>
      <c r="Z49" s="80"/>
      <c r="AA49" s="82"/>
      <c r="AB49" s="81"/>
      <c r="AC49" s="80"/>
      <c r="AD49" s="80"/>
      <c r="AE49" s="80"/>
      <c r="AF49" s="82"/>
      <c r="AG49" s="85">
        <v>12</v>
      </c>
      <c r="AH49" s="83">
        <f>38*12</f>
        <v>456</v>
      </c>
      <c r="AI49" s="79">
        <v>0</v>
      </c>
      <c r="AJ49" s="80"/>
      <c r="AK49" s="80"/>
      <c r="AL49" s="80"/>
      <c r="AM49" s="80"/>
      <c r="AN49" s="79">
        <v>456</v>
      </c>
      <c r="AO49" s="81"/>
      <c r="AP49" s="83"/>
      <c r="AQ49" s="83"/>
      <c r="AR49" s="83"/>
      <c r="AS49" s="84"/>
      <c r="AT49" s="83"/>
      <c r="AU49" s="80"/>
      <c r="AV49" s="80"/>
      <c r="AW49" s="80"/>
      <c r="AX49" s="82"/>
      <c r="AY49" s="81"/>
      <c r="AZ49" s="80"/>
      <c r="BA49" s="80"/>
      <c r="BB49" s="80"/>
      <c r="BC49" s="82"/>
      <c r="BD49" s="85"/>
      <c r="BE49" s="83"/>
      <c r="BF49" s="79"/>
      <c r="BG49" s="80"/>
      <c r="BH49" s="80"/>
      <c r="BI49" s="80"/>
      <c r="BJ49" s="80"/>
      <c r="BK49" s="79"/>
      <c r="BL49" s="81"/>
      <c r="BM49" s="83"/>
      <c r="BN49" s="83"/>
      <c r="BO49" s="83"/>
      <c r="BP49" s="84"/>
      <c r="BQ49" s="83"/>
      <c r="BR49" s="80"/>
      <c r="BS49" s="80"/>
      <c r="BT49" s="80"/>
      <c r="BU49" s="82"/>
      <c r="BV49" s="81"/>
      <c r="BW49" s="80"/>
      <c r="BX49" s="80"/>
      <c r="BY49" s="80"/>
      <c r="BZ49" s="79"/>
      <c r="CA49" s="78" t="s">
        <v>100</v>
      </c>
      <c r="CB49" s="92" t="s">
        <v>107</v>
      </c>
    </row>
    <row r="50" spans="1:80" ht="25.5" x14ac:dyDescent="0.2">
      <c r="A50" s="145" t="s">
        <v>71</v>
      </c>
      <c r="B50" s="144" t="s">
        <v>72</v>
      </c>
      <c r="C50" s="123"/>
      <c r="D50" s="135"/>
      <c r="E50" s="134"/>
      <c r="F50" s="126"/>
      <c r="G50" s="125">
        <v>3</v>
      </c>
      <c r="H50" s="125">
        <f>G50*38</f>
        <v>114</v>
      </c>
      <c r="I50" s="127">
        <v>0</v>
      </c>
      <c r="J50" s="130"/>
      <c r="K50" s="130"/>
      <c r="L50" s="130"/>
      <c r="M50" s="130"/>
      <c r="N50" s="130"/>
      <c r="O50" s="125"/>
      <c r="P50" s="125"/>
      <c r="Q50" s="130"/>
      <c r="R50" s="126"/>
      <c r="S50" s="128"/>
      <c r="T50" s="128"/>
      <c r="U50" s="128"/>
      <c r="V50" s="129"/>
      <c r="W50" s="128"/>
      <c r="X50" s="125"/>
      <c r="Y50" s="125"/>
      <c r="Z50" s="125"/>
      <c r="AA50" s="127"/>
      <c r="AB50" s="126"/>
      <c r="AC50" s="125"/>
      <c r="AD50" s="125"/>
      <c r="AE50" s="125"/>
      <c r="AF50" s="127"/>
      <c r="AG50" s="130">
        <f>AG52</f>
        <v>2</v>
      </c>
      <c r="AH50" s="130">
        <f>AH52</f>
        <v>76</v>
      </c>
      <c r="AI50" s="130">
        <f>AI52</f>
        <v>0</v>
      </c>
      <c r="AJ50" s="130">
        <f>AJ52</f>
        <v>0</v>
      </c>
      <c r="AK50" s="130">
        <f>AK52</f>
        <v>0</v>
      </c>
      <c r="AL50" s="125"/>
      <c r="AM50" s="125"/>
      <c r="AN50" s="130">
        <f>AN52</f>
        <v>76</v>
      </c>
      <c r="AO50" s="126"/>
      <c r="AP50" s="128"/>
      <c r="AQ50" s="128"/>
      <c r="AR50" s="128"/>
      <c r="AS50" s="129"/>
      <c r="AT50" s="128"/>
      <c r="AU50" s="125"/>
      <c r="AV50" s="125"/>
      <c r="AW50" s="131"/>
      <c r="AX50" s="127"/>
      <c r="AY50" s="126"/>
      <c r="AZ50" s="125"/>
      <c r="BA50" s="125"/>
      <c r="BB50" s="125"/>
      <c r="BC50" s="127"/>
      <c r="BD50" s="184">
        <f>BD52</f>
        <v>1</v>
      </c>
      <c r="BE50" s="132">
        <f>BE52</f>
        <v>38</v>
      </c>
      <c r="BF50" s="132">
        <f>BF52</f>
        <v>0</v>
      </c>
      <c r="BG50" s="132">
        <f>BG52</f>
        <v>0</v>
      </c>
      <c r="BH50" s="132">
        <f>BH52</f>
        <v>0</v>
      </c>
      <c r="BI50" s="123"/>
      <c r="BJ50" s="123"/>
      <c r="BK50" s="237">
        <f>BK52</f>
        <v>38</v>
      </c>
      <c r="BL50" s="128"/>
      <c r="BM50" s="128"/>
      <c r="BN50" s="128"/>
      <c r="BO50" s="128"/>
      <c r="BP50" s="129"/>
      <c r="BQ50" s="128"/>
      <c r="BR50" s="125"/>
      <c r="BS50" s="125"/>
      <c r="BT50" s="125"/>
      <c r="BU50" s="127"/>
      <c r="BV50" s="126"/>
      <c r="BW50" s="125"/>
      <c r="BX50" s="125"/>
      <c r="BY50" s="125"/>
      <c r="BZ50" s="124"/>
      <c r="CA50" s="123"/>
      <c r="CB50" s="122"/>
    </row>
    <row r="51" spans="1:80" s="143" customFormat="1" ht="102" x14ac:dyDescent="0.2">
      <c r="A51" s="137"/>
      <c r="B51" s="144" t="s">
        <v>151</v>
      </c>
      <c r="C51" s="123"/>
      <c r="D51" s="135"/>
      <c r="E51" s="134"/>
      <c r="F51" s="126"/>
      <c r="G51" s="125">
        <v>3</v>
      </c>
      <c r="H51" s="123">
        <v>114</v>
      </c>
      <c r="I51" s="127">
        <v>0</v>
      </c>
      <c r="J51" s="130"/>
      <c r="K51" s="128"/>
      <c r="L51" s="124"/>
      <c r="M51" s="125"/>
      <c r="N51" s="125"/>
      <c r="O51" s="125"/>
      <c r="P51" s="125"/>
      <c r="Q51" s="124"/>
      <c r="R51" s="126"/>
      <c r="S51" s="128"/>
      <c r="T51" s="128"/>
      <c r="U51" s="128"/>
      <c r="V51" s="129"/>
      <c r="W51" s="128"/>
      <c r="X51" s="125"/>
      <c r="Y51" s="125"/>
      <c r="Z51" s="125"/>
      <c r="AA51" s="127"/>
      <c r="AB51" s="126"/>
      <c r="AC51" s="125"/>
      <c r="AD51" s="125"/>
      <c r="AE51" s="125"/>
      <c r="AF51" s="127"/>
      <c r="AG51" s="130">
        <v>2</v>
      </c>
      <c r="AH51" s="128">
        <v>76</v>
      </c>
      <c r="AI51" s="124">
        <v>0</v>
      </c>
      <c r="AJ51" s="125">
        <v>0</v>
      </c>
      <c r="AK51" s="125">
        <v>0</v>
      </c>
      <c r="AL51" s="125"/>
      <c r="AM51" s="125"/>
      <c r="AN51" s="125">
        <v>76</v>
      </c>
      <c r="AO51" s="126"/>
      <c r="AP51" s="128"/>
      <c r="AQ51" s="128"/>
      <c r="AR51" s="128"/>
      <c r="AS51" s="129"/>
      <c r="AT51" s="128"/>
      <c r="AU51" s="125"/>
      <c r="AV51" s="125"/>
      <c r="AW51" s="131"/>
      <c r="AX51" s="127"/>
      <c r="AY51" s="126"/>
      <c r="AZ51" s="125"/>
      <c r="BA51" s="125"/>
      <c r="BB51" s="125"/>
      <c r="BC51" s="127"/>
      <c r="BD51" s="130">
        <v>1</v>
      </c>
      <c r="BE51" s="128">
        <v>38</v>
      </c>
      <c r="BF51" s="124">
        <v>0</v>
      </c>
      <c r="BG51" s="125">
        <v>0</v>
      </c>
      <c r="BH51" s="125">
        <v>0</v>
      </c>
      <c r="BI51" s="125"/>
      <c r="BJ51" s="125"/>
      <c r="BK51" s="125">
        <v>38</v>
      </c>
      <c r="BL51" s="126"/>
      <c r="BM51" s="128"/>
      <c r="BN51" s="128"/>
      <c r="BO51" s="128"/>
      <c r="BP51" s="129"/>
      <c r="BQ51" s="128"/>
      <c r="BR51" s="125"/>
      <c r="BS51" s="125"/>
      <c r="BT51" s="125"/>
      <c r="BU51" s="127"/>
      <c r="BV51" s="126"/>
      <c r="BW51" s="125"/>
      <c r="BX51" s="125"/>
      <c r="BY51" s="125"/>
      <c r="BZ51" s="124"/>
      <c r="CA51" s="123"/>
      <c r="CB51" s="122"/>
    </row>
    <row r="52" spans="1:80" s="140" customFormat="1" ht="25.5" x14ac:dyDescent="0.2">
      <c r="A52" s="142" t="s">
        <v>145</v>
      </c>
      <c r="B52" s="92" t="s">
        <v>73</v>
      </c>
      <c r="C52" s="78" t="s">
        <v>1</v>
      </c>
      <c r="D52" s="89" t="s">
        <v>34</v>
      </c>
      <c r="E52" s="88"/>
      <c r="F52" s="81"/>
      <c r="G52" s="80">
        <v>3</v>
      </c>
      <c r="H52" s="78">
        <f>G52*38</f>
        <v>114</v>
      </c>
      <c r="I52" s="82">
        <v>0</v>
      </c>
      <c r="J52" s="85"/>
      <c r="K52" s="83"/>
      <c r="L52" s="79"/>
      <c r="M52" s="80"/>
      <c r="N52" s="80"/>
      <c r="O52" s="80"/>
      <c r="P52" s="80"/>
      <c r="Q52" s="141"/>
      <c r="R52" s="81"/>
      <c r="S52" s="83"/>
      <c r="T52" s="83"/>
      <c r="U52" s="83"/>
      <c r="V52" s="84"/>
      <c r="W52" s="83"/>
      <c r="X52" s="80"/>
      <c r="Y52" s="80"/>
      <c r="Z52" s="80"/>
      <c r="AA52" s="82"/>
      <c r="AB52" s="81"/>
      <c r="AC52" s="80"/>
      <c r="AD52" s="80"/>
      <c r="AE52" s="80"/>
      <c r="AF52" s="82"/>
      <c r="AG52" s="85">
        <v>2</v>
      </c>
      <c r="AH52" s="83">
        <f>38*2</f>
        <v>76</v>
      </c>
      <c r="AI52" s="79">
        <v>0</v>
      </c>
      <c r="AJ52" s="80">
        <v>0</v>
      </c>
      <c r="AK52" s="80">
        <v>0</v>
      </c>
      <c r="AL52" s="80"/>
      <c r="AM52" s="80"/>
      <c r="AN52" s="141">
        <f>AH52-AI52</f>
        <v>76</v>
      </c>
      <c r="AO52" s="81"/>
      <c r="AP52" s="83"/>
      <c r="AQ52" s="83"/>
      <c r="AR52" s="83"/>
      <c r="AS52" s="84"/>
      <c r="AT52" s="83"/>
      <c r="AU52" s="80"/>
      <c r="AV52" s="80"/>
      <c r="AW52" s="86"/>
      <c r="AX52" s="82"/>
      <c r="AY52" s="81"/>
      <c r="AZ52" s="80"/>
      <c r="BA52" s="80"/>
      <c r="BB52" s="80"/>
      <c r="BC52" s="82"/>
      <c r="BD52" s="85">
        <v>1</v>
      </c>
      <c r="BE52" s="83">
        <v>38</v>
      </c>
      <c r="BF52" s="79">
        <v>0</v>
      </c>
      <c r="BG52" s="80">
        <v>0</v>
      </c>
      <c r="BH52" s="80">
        <v>0</v>
      </c>
      <c r="BI52" s="80"/>
      <c r="BJ52" s="80"/>
      <c r="BK52" s="141">
        <f>BE52-BF52</f>
        <v>38</v>
      </c>
      <c r="BL52" s="81"/>
      <c r="BM52" s="83"/>
      <c r="BN52" s="83"/>
      <c r="BO52" s="83"/>
      <c r="BP52" s="84"/>
      <c r="BQ52" s="83"/>
      <c r="BR52" s="80"/>
      <c r="BS52" s="80"/>
      <c r="BT52" s="80"/>
      <c r="BU52" s="82"/>
      <c r="BV52" s="81"/>
      <c r="BW52" s="80"/>
      <c r="BX52" s="80"/>
      <c r="BY52" s="80"/>
      <c r="BZ52" s="79"/>
      <c r="CA52" s="78" t="s">
        <v>100</v>
      </c>
      <c r="CB52" s="92" t="s">
        <v>104</v>
      </c>
    </row>
    <row r="53" spans="1:80" ht="42" customHeight="1" x14ac:dyDescent="0.2">
      <c r="A53" s="139" t="s">
        <v>74</v>
      </c>
      <c r="B53" s="138" t="s">
        <v>75</v>
      </c>
      <c r="C53" s="64"/>
      <c r="D53" s="102"/>
      <c r="E53" s="101"/>
      <c r="F53" s="95">
        <v>88</v>
      </c>
      <c r="G53" s="94">
        <v>88</v>
      </c>
      <c r="H53" s="73">
        <f>G53*38</f>
        <v>3344</v>
      </c>
      <c r="I53" s="96">
        <f t="shared" ref="I53:N53" si="1">I54</f>
        <v>0</v>
      </c>
      <c r="J53" s="95">
        <f t="shared" si="1"/>
        <v>44</v>
      </c>
      <c r="K53" s="94">
        <f t="shared" si="1"/>
        <v>1672</v>
      </c>
      <c r="L53" s="94">
        <f t="shared" si="1"/>
        <v>0</v>
      </c>
      <c r="M53" s="94">
        <f t="shared" si="1"/>
        <v>0</v>
      </c>
      <c r="N53" s="94">
        <f t="shared" si="1"/>
        <v>0</v>
      </c>
      <c r="O53" s="94"/>
      <c r="P53" s="94"/>
      <c r="Q53" s="96">
        <f>Q54</f>
        <v>1672</v>
      </c>
      <c r="R53" s="95"/>
      <c r="S53" s="97"/>
      <c r="T53" s="97"/>
      <c r="U53" s="97"/>
      <c r="V53" s="98"/>
      <c r="W53" s="97"/>
      <c r="X53" s="94"/>
      <c r="Y53" s="94"/>
      <c r="Z53" s="94"/>
      <c r="AA53" s="96"/>
      <c r="AB53" s="95"/>
      <c r="AC53" s="94"/>
      <c r="AD53" s="94"/>
      <c r="AE53" s="94"/>
      <c r="AF53" s="96"/>
      <c r="AG53" s="95">
        <f>AG54</f>
        <v>12</v>
      </c>
      <c r="AH53" s="94">
        <f>AH54</f>
        <v>456</v>
      </c>
      <c r="AI53" s="94">
        <f>AI54</f>
        <v>0</v>
      </c>
      <c r="AJ53" s="94">
        <f>AJ54</f>
        <v>0</v>
      </c>
      <c r="AK53" s="94">
        <f>AK54</f>
        <v>0</v>
      </c>
      <c r="AL53" s="94"/>
      <c r="AM53" s="94"/>
      <c r="AN53" s="96">
        <f>AN54</f>
        <v>456</v>
      </c>
      <c r="AO53" s="97"/>
      <c r="AP53" s="97"/>
      <c r="AQ53" s="97"/>
      <c r="AR53" s="97"/>
      <c r="AS53" s="98"/>
      <c r="AT53" s="97"/>
      <c r="AU53" s="94"/>
      <c r="AV53" s="94"/>
      <c r="AW53" s="100"/>
      <c r="AX53" s="96"/>
      <c r="AY53" s="95"/>
      <c r="AZ53" s="94"/>
      <c r="BA53" s="94"/>
      <c r="BB53" s="94"/>
      <c r="BC53" s="96"/>
      <c r="BD53" s="95">
        <f>BD54</f>
        <v>32</v>
      </c>
      <c r="BE53" s="94">
        <f>BE54</f>
        <v>1216</v>
      </c>
      <c r="BF53" s="94">
        <f>BF54</f>
        <v>0</v>
      </c>
      <c r="BG53" s="94">
        <f>BG54</f>
        <v>0</v>
      </c>
      <c r="BH53" s="94">
        <f>BH54</f>
        <v>0</v>
      </c>
      <c r="BI53" s="94"/>
      <c r="BJ53" s="94"/>
      <c r="BK53" s="96">
        <f>BK54</f>
        <v>1216</v>
      </c>
      <c r="BL53" s="97"/>
      <c r="BM53" s="97"/>
      <c r="BN53" s="97"/>
      <c r="BO53" s="97"/>
      <c r="BP53" s="98"/>
      <c r="BQ53" s="97"/>
      <c r="BR53" s="94"/>
      <c r="BS53" s="94"/>
      <c r="BT53" s="94"/>
      <c r="BU53" s="96"/>
      <c r="BV53" s="95"/>
      <c r="BW53" s="94"/>
      <c r="BX53" s="94"/>
      <c r="BY53" s="94"/>
      <c r="BZ53" s="93"/>
      <c r="CA53" s="64"/>
      <c r="CB53" s="63"/>
    </row>
    <row r="54" spans="1:80" ht="90" customHeight="1" x14ac:dyDescent="0.2">
      <c r="A54" s="137"/>
      <c r="B54" s="136" t="s">
        <v>151</v>
      </c>
      <c r="C54" s="123"/>
      <c r="D54" s="135"/>
      <c r="E54" s="134"/>
      <c r="F54" s="133"/>
      <c r="G54" s="132">
        <f t="shared" ref="G54:N54" si="2">G55+G56+G57</f>
        <v>88</v>
      </c>
      <c r="H54" s="132">
        <f t="shared" si="2"/>
        <v>3344</v>
      </c>
      <c r="I54" s="132">
        <f t="shared" si="2"/>
        <v>0</v>
      </c>
      <c r="J54" s="184">
        <f t="shared" si="2"/>
        <v>44</v>
      </c>
      <c r="K54" s="132">
        <f t="shared" si="2"/>
        <v>1672</v>
      </c>
      <c r="L54" s="132">
        <f t="shared" si="2"/>
        <v>0</v>
      </c>
      <c r="M54" s="132">
        <f t="shared" si="2"/>
        <v>0</v>
      </c>
      <c r="N54" s="132">
        <f t="shared" si="2"/>
        <v>0</v>
      </c>
      <c r="O54" s="123"/>
      <c r="P54" s="123"/>
      <c r="Q54" s="237">
        <f>Q55+Q56+Q57</f>
        <v>1672</v>
      </c>
      <c r="R54" s="126"/>
      <c r="S54" s="128"/>
      <c r="T54" s="128"/>
      <c r="U54" s="128"/>
      <c r="V54" s="129"/>
      <c r="W54" s="128"/>
      <c r="X54" s="125"/>
      <c r="Y54" s="125"/>
      <c r="Z54" s="125"/>
      <c r="AA54" s="127"/>
      <c r="AB54" s="126"/>
      <c r="AC54" s="125"/>
      <c r="AD54" s="125"/>
      <c r="AE54" s="125"/>
      <c r="AF54" s="127"/>
      <c r="AG54" s="184">
        <f>AG55+AG56+AG57</f>
        <v>12</v>
      </c>
      <c r="AH54" s="132">
        <f>AH55+AH56+AH57</f>
        <v>456</v>
      </c>
      <c r="AI54" s="132">
        <f>AI55+AI56+AI57</f>
        <v>0</v>
      </c>
      <c r="AJ54" s="132">
        <f>AJ55+AJ56+AJ57</f>
        <v>0</v>
      </c>
      <c r="AK54" s="132">
        <f>AK55+AK56+AK57</f>
        <v>0</v>
      </c>
      <c r="AL54" s="123"/>
      <c r="AM54" s="123"/>
      <c r="AN54" s="237">
        <f>AN55+AN56+AN57</f>
        <v>456</v>
      </c>
      <c r="AO54" s="128"/>
      <c r="AP54" s="128"/>
      <c r="AQ54" s="128"/>
      <c r="AR54" s="128"/>
      <c r="AS54" s="129"/>
      <c r="AT54" s="128"/>
      <c r="AU54" s="125"/>
      <c r="AV54" s="125"/>
      <c r="AW54" s="131"/>
      <c r="AX54" s="127"/>
      <c r="AY54" s="126"/>
      <c r="AZ54" s="125"/>
      <c r="BA54" s="125"/>
      <c r="BB54" s="125"/>
      <c r="BC54" s="127"/>
      <c r="BD54" s="184">
        <v>32</v>
      </c>
      <c r="BE54" s="132">
        <f>BE55+BE56+BE57</f>
        <v>1216</v>
      </c>
      <c r="BF54" s="132">
        <f>BF55+BF56+BF57</f>
        <v>0</v>
      </c>
      <c r="BG54" s="132">
        <f>BG55+BG56+BG57</f>
        <v>0</v>
      </c>
      <c r="BH54" s="132">
        <f>BH55+BH56+BH57</f>
        <v>0</v>
      </c>
      <c r="BI54" s="123"/>
      <c r="BJ54" s="123"/>
      <c r="BK54" s="237">
        <f>BK55+BK56+BK57</f>
        <v>1216</v>
      </c>
      <c r="BL54" s="128"/>
      <c r="BM54" s="128"/>
      <c r="BN54" s="128"/>
      <c r="BO54" s="128"/>
      <c r="BP54" s="129"/>
      <c r="BQ54" s="128"/>
      <c r="BR54" s="125"/>
      <c r="BS54" s="125"/>
      <c r="BT54" s="125"/>
      <c r="BU54" s="127"/>
      <c r="BV54" s="126"/>
      <c r="BW54" s="125"/>
      <c r="BX54" s="125"/>
      <c r="BY54" s="125"/>
      <c r="BZ54" s="124"/>
      <c r="CA54" s="123"/>
      <c r="CB54" s="122"/>
    </row>
    <row r="55" spans="1:80" s="105" customFormat="1" ht="25.5" x14ac:dyDescent="0.2">
      <c r="A55" s="119" t="s">
        <v>76</v>
      </c>
      <c r="B55" s="106" t="s">
        <v>110</v>
      </c>
      <c r="C55" s="107" t="s">
        <v>1</v>
      </c>
      <c r="D55" s="118" t="s">
        <v>108</v>
      </c>
      <c r="E55" s="121"/>
      <c r="F55" s="110"/>
      <c r="G55" s="120">
        <v>3</v>
      </c>
      <c r="H55" s="116">
        <f t="shared" ref="H55:H61" si="3">G55*38</f>
        <v>114</v>
      </c>
      <c r="I55" s="111">
        <v>0</v>
      </c>
      <c r="J55" s="115">
        <v>0</v>
      </c>
      <c r="K55" s="112">
        <v>0</v>
      </c>
      <c r="L55" s="108">
        <v>0</v>
      </c>
      <c r="M55" s="109">
        <v>0</v>
      </c>
      <c r="N55" s="109">
        <v>0</v>
      </c>
      <c r="O55" s="109"/>
      <c r="P55" s="109"/>
      <c r="Q55" s="114">
        <f>K55-L55</f>
        <v>0</v>
      </c>
      <c r="R55" s="110"/>
      <c r="S55" s="112"/>
      <c r="T55" s="112"/>
      <c r="U55" s="112"/>
      <c r="V55" s="113"/>
      <c r="W55" s="112"/>
      <c r="X55" s="109"/>
      <c r="Y55" s="109"/>
      <c r="Z55" s="109"/>
      <c r="AA55" s="111"/>
      <c r="AB55" s="110"/>
      <c r="AC55" s="109"/>
      <c r="AD55" s="109"/>
      <c r="AE55" s="109"/>
      <c r="AF55" s="111"/>
      <c r="AG55" s="115">
        <v>2</v>
      </c>
      <c r="AH55" s="112">
        <f>38*2</f>
        <v>76</v>
      </c>
      <c r="AI55" s="108">
        <v>0</v>
      </c>
      <c r="AJ55" s="109">
        <v>0</v>
      </c>
      <c r="AK55" s="109">
        <v>0</v>
      </c>
      <c r="AL55" s="109"/>
      <c r="AM55" s="109"/>
      <c r="AN55" s="114">
        <f>AH55-AI55</f>
        <v>76</v>
      </c>
      <c r="AO55" s="110"/>
      <c r="AP55" s="112"/>
      <c r="AQ55" s="112"/>
      <c r="AR55" s="112"/>
      <c r="AS55" s="113"/>
      <c r="AT55" s="112"/>
      <c r="AU55" s="109"/>
      <c r="AV55" s="109"/>
      <c r="AW55" s="109"/>
      <c r="AX55" s="111"/>
      <c r="AY55" s="110"/>
      <c r="AZ55" s="109"/>
      <c r="BA55" s="109"/>
      <c r="BB55" s="109"/>
      <c r="BC55" s="111"/>
      <c r="BD55" s="115">
        <v>1</v>
      </c>
      <c r="BE55" s="112">
        <v>38</v>
      </c>
      <c r="BF55" s="108">
        <v>0</v>
      </c>
      <c r="BG55" s="109">
        <v>0</v>
      </c>
      <c r="BH55" s="109">
        <v>0</v>
      </c>
      <c r="BI55" s="109"/>
      <c r="BJ55" s="109"/>
      <c r="BK55" s="114">
        <f>BE55-BF55</f>
        <v>38</v>
      </c>
      <c r="BL55" s="110"/>
      <c r="BM55" s="112"/>
      <c r="BN55" s="112"/>
      <c r="BO55" s="112"/>
      <c r="BP55" s="113"/>
      <c r="BQ55" s="112"/>
      <c r="BR55" s="109"/>
      <c r="BS55" s="109"/>
      <c r="BT55" s="109"/>
      <c r="BU55" s="111"/>
      <c r="BV55" s="110"/>
      <c r="BW55" s="109"/>
      <c r="BX55" s="109"/>
      <c r="BY55" s="109"/>
      <c r="BZ55" s="108"/>
      <c r="CA55" s="107" t="s">
        <v>100</v>
      </c>
      <c r="CB55" s="106" t="s">
        <v>112</v>
      </c>
    </row>
    <row r="56" spans="1:80" s="105" customFormat="1" ht="25.5" x14ac:dyDescent="0.2">
      <c r="A56" s="119" t="s">
        <v>77</v>
      </c>
      <c r="B56" s="106" t="s">
        <v>80</v>
      </c>
      <c r="C56" s="107" t="s">
        <v>1</v>
      </c>
      <c r="D56" s="118" t="s">
        <v>81</v>
      </c>
      <c r="E56" s="117"/>
      <c r="F56" s="110"/>
      <c r="G56" s="109">
        <v>80</v>
      </c>
      <c r="H56" s="116">
        <f t="shared" si="3"/>
        <v>3040</v>
      </c>
      <c r="I56" s="111">
        <v>0</v>
      </c>
      <c r="J56" s="115">
        <v>39</v>
      </c>
      <c r="K56" s="112">
        <f>J56*38</f>
        <v>1482</v>
      </c>
      <c r="L56" s="108">
        <v>0</v>
      </c>
      <c r="M56" s="109">
        <v>0</v>
      </c>
      <c r="N56" s="109">
        <v>0</v>
      </c>
      <c r="O56" s="109"/>
      <c r="P56" s="109"/>
      <c r="Q56" s="114">
        <f>K56-L56</f>
        <v>1482</v>
      </c>
      <c r="R56" s="110"/>
      <c r="S56" s="112"/>
      <c r="T56" s="112"/>
      <c r="U56" s="112"/>
      <c r="V56" s="113"/>
      <c r="W56" s="112"/>
      <c r="X56" s="109"/>
      <c r="Y56" s="109"/>
      <c r="Z56" s="109"/>
      <c r="AA56" s="111"/>
      <c r="AB56" s="110"/>
      <c r="AC56" s="109"/>
      <c r="AD56" s="109"/>
      <c r="AE56" s="109"/>
      <c r="AF56" s="111"/>
      <c r="AG56" s="115">
        <v>10</v>
      </c>
      <c r="AH56" s="112">
        <f>38*AG56</f>
        <v>380</v>
      </c>
      <c r="AI56" s="108">
        <v>0</v>
      </c>
      <c r="AJ56" s="109">
        <v>0</v>
      </c>
      <c r="AK56" s="109">
        <v>0</v>
      </c>
      <c r="AL56" s="109"/>
      <c r="AM56" s="109"/>
      <c r="AN56" s="114">
        <f>AH56-AI56</f>
        <v>380</v>
      </c>
      <c r="AO56" s="110"/>
      <c r="AP56" s="112"/>
      <c r="AQ56" s="112"/>
      <c r="AR56" s="112"/>
      <c r="AS56" s="113"/>
      <c r="AT56" s="112"/>
      <c r="AU56" s="109"/>
      <c r="AV56" s="109"/>
      <c r="AW56" s="109"/>
      <c r="AX56" s="111"/>
      <c r="AY56" s="110"/>
      <c r="AZ56" s="109"/>
      <c r="BA56" s="109"/>
      <c r="BB56" s="109"/>
      <c r="BC56" s="111"/>
      <c r="BD56" s="115">
        <v>31</v>
      </c>
      <c r="BE56" s="112">
        <f>BD56*38</f>
        <v>1178</v>
      </c>
      <c r="BF56" s="108">
        <v>0</v>
      </c>
      <c r="BG56" s="109">
        <v>0</v>
      </c>
      <c r="BH56" s="109">
        <v>0</v>
      </c>
      <c r="BI56" s="109"/>
      <c r="BJ56" s="109"/>
      <c r="BK56" s="114">
        <f>BE56-BF56</f>
        <v>1178</v>
      </c>
      <c r="BL56" s="110"/>
      <c r="BM56" s="112"/>
      <c r="BN56" s="112"/>
      <c r="BO56" s="112"/>
      <c r="BP56" s="113"/>
      <c r="BQ56" s="112"/>
      <c r="BR56" s="109"/>
      <c r="BS56" s="109"/>
      <c r="BT56" s="109"/>
      <c r="BU56" s="111"/>
      <c r="BV56" s="110"/>
      <c r="BW56" s="109"/>
      <c r="BX56" s="109"/>
      <c r="BY56" s="109"/>
      <c r="BZ56" s="108"/>
      <c r="CA56" s="107" t="s">
        <v>100</v>
      </c>
      <c r="CB56" s="106" t="s">
        <v>107</v>
      </c>
    </row>
    <row r="57" spans="1:80" s="105" customFormat="1" ht="25.5" x14ac:dyDescent="0.2">
      <c r="A57" s="119" t="s">
        <v>79</v>
      </c>
      <c r="B57" s="106" t="s">
        <v>113</v>
      </c>
      <c r="C57" s="107" t="s">
        <v>1</v>
      </c>
      <c r="D57" s="118" t="s">
        <v>81</v>
      </c>
      <c r="E57" s="117"/>
      <c r="F57" s="110"/>
      <c r="G57" s="109">
        <v>5</v>
      </c>
      <c r="H57" s="116">
        <f t="shared" si="3"/>
        <v>190</v>
      </c>
      <c r="I57" s="111">
        <v>0</v>
      </c>
      <c r="J57" s="115">
        <v>5</v>
      </c>
      <c r="K57" s="112">
        <v>190</v>
      </c>
      <c r="L57" s="108">
        <v>0</v>
      </c>
      <c r="M57" s="109">
        <v>0</v>
      </c>
      <c r="N57" s="109">
        <v>0</v>
      </c>
      <c r="O57" s="109"/>
      <c r="P57" s="109"/>
      <c r="Q57" s="114">
        <f>K57-L57</f>
        <v>190</v>
      </c>
      <c r="R57" s="110"/>
      <c r="S57" s="112"/>
      <c r="T57" s="112"/>
      <c r="U57" s="112"/>
      <c r="V57" s="113"/>
      <c r="W57" s="112"/>
      <c r="X57" s="109"/>
      <c r="Y57" s="109"/>
      <c r="Z57" s="109"/>
      <c r="AA57" s="111"/>
      <c r="AB57" s="110"/>
      <c r="AC57" s="109"/>
      <c r="AD57" s="109"/>
      <c r="AE57" s="109"/>
      <c r="AF57" s="111"/>
      <c r="AG57" s="115">
        <v>0</v>
      </c>
      <c r="AH57" s="112">
        <v>0</v>
      </c>
      <c r="AI57" s="108">
        <v>0</v>
      </c>
      <c r="AJ57" s="109">
        <v>0</v>
      </c>
      <c r="AK57" s="109">
        <v>0</v>
      </c>
      <c r="AL57" s="109"/>
      <c r="AM57" s="109"/>
      <c r="AN57" s="114">
        <f>AH57-AI57</f>
        <v>0</v>
      </c>
      <c r="AO57" s="110"/>
      <c r="AP57" s="112"/>
      <c r="AQ57" s="112"/>
      <c r="AR57" s="112"/>
      <c r="AS57" s="113"/>
      <c r="AT57" s="112"/>
      <c r="AU57" s="109"/>
      <c r="AV57" s="109"/>
      <c r="AW57" s="109"/>
      <c r="AX57" s="111"/>
      <c r="AY57" s="110"/>
      <c r="AZ57" s="109"/>
      <c r="BA57" s="109"/>
      <c r="BB57" s="109"/>
      <c r="BC57" s="111"/>
      <c r="BD57" s="115">
        <v>0</v>
      </c>
      <c r="BE57" s="112">
        <v>0</v>
      </c>
      <c r="BF57" s="109">
        <v>0</v>
      </c>
      <c r="BG57" s="109">
        <v>0</v>
      </c>
      <c r="BH57" s="109">
        <v>0</v>
      </c>
      <c r="BI57" s="109"/>
      <c r="BJ57" s="109"/>
      <c r="BK57" s="114">
        <f>BE57-BF57</f>
        <v>0</v>
      </c>
      <c r="BL57" s="110"/>
      <c r="BM57" s="112"/>
      <c r="BN57" s="112"/>
      <c r="BO57" s="112"/>
      <c r="BP57" s="113"/>
      <c r="BQ57" s="112"/>
      <c r="BR57" s="109"/>
      <c r="BS57" s="109"/>
      <c r="BT57" s="109"/>
      <c r="BU57" s="111"/>
      <c r="BV57" s="110"/>
      <c r="BW57" s="109"/>
      <c r="BX57" s="109"/>
      <c r="BY57" s="109"/>
      <c r="BZ57" s="108"/>
      <c r="CA57" s="107" t="s">
        <v>100</v>
      </c>
      <c r="CB57" s="106" t="s">
        <v>107</v>
      </c>
    </row>
    <row r="58" spans="1:80" ht="25.5" x14ac:dyDescent="0.2">
      <c r="A58" s="104" t="s">
        <v>82</v>
      </c>
      <c r="B58" s="103" t="s">
        <v>29</v>
      </c>
      <c r="C58" s="64"/>
      <c r="D58" s="102"/>
      <c r="E58" s="101"/>
      <c r="F58" s="95">
        <v>9</v>
      </c>
      <c r="G58" s="94">
        <v>9</v>
      </c>
      <c r="H58" s="73">
        <f t="shared" si="3"/>
        <v>342</v>
      </c>
      <c r="I58" s="96">
        <v>0</v>
      </c>
      <c r="J58" s="99"/>
      <c r="K58" s="97"/>
      <c r="L58" s="93"/>
      <c r="M58" s="94"/>
      <c r="N58" s="94"/>
      <c r="O58" s="94"/>
      <c r="P58" s="94"/>
      <c r="Q58" s="93"/>
      <c r="R58" s="95"/>
      <c r="S58" s="97"/>
      <c r="T58" s="97"/>
      <c r="U58" s="97"/>
      <c r="V58" s="98"/>
      <c r="W58" s="97"/>
      <c r="X58" s="94"/>
      <c r="Y58" s="94"/>
      <c r="Z58" s="94"/>
      <c r="AA58" s="96"/>
      <c r="AB58" s="95"/>
      <c r="AC58" s="94"/>
      <c r="AD58" s="94"/>
      <c r="AE58" s="94"/>
      <c r="AF58" s="96"/>
      <c r="AG58" s="99"/>
      <c r="AH58" s="97"/>
      <c r="AI58" s="93"/>
      <c r="AJ58" s="94"/>
      <c r="AK58" s="94"/>
      <c r="AL58" s="94"/>
      <c r="AM58" s="94"/>
      <c r="AN58" s="94"/>
      <c r="AO58" s="95"/>
      <c r="AP58" s="97"/>
      <c r="AQ58" s="97"/>
      <c r="AR58" s="97"/>
      <c r="AS58" s="98"/>
      <c r="AT58" s="97"/>
      <c r="AU58" s="94"/>
      <c r="AV58" s="94"/>
      <c r="AW58" s="100"/>
      <c r="AX58" s="96"/>
      <c r="AY58" s="95"/>
      <c r="AZ58" s="94"/>
      <c r="BA58" s="94"/>
      <c r="BB58" s="94"/>
      <c r="BC58" s="96"/>
      <c r="BD58" s="239">
        <f>BD59+BD60</f>
        <v>9</v>
      </c>
      <c r="BE58" s="240">
        <f>BE59+BE60</f>
        <v>342</v>
      </c>
      <c r="BF58" s="240">
        <f>BF59+BF60</f>
        <v>0</v>
      </c>
      <c r="BG58" s="240">
        <f>BG59+BG60</f>
        <v>0</v>
      </c>
      <c r="BH58" s="240">
        <f>BH59+BH60</f>
        <v>0</v>
      </c>
      <c r="BI58" s="64"/>
      <c r="BJ58" s="64"/>
      <c r="BK58" s="241">
        <f>BK59+BK60</f>
        <v>342</v>
      </c>
      <c r="BL58" s="97"/>
      <c r="BM58" s="97"/>
      <c r="BN58" s="97"/>
      <c r="BO58" s="97"/>
      <c r="BP58" s="98"/>
      <c r="BQ58" s="97"/>
      <c r="BR58" s="94"/>
      <c r="BS58" s="94"/>
      <c r="BT58" s="94"/>
      <c r="BU58" s="96"/>
      <c r="BV58" s="95"/>
      <c r="BW58" s="94"/>
      <c r="BX58" s="94"/>
      <c r="BY58" s="94"/>
      <c r="BZ58" s="93"/>
      <c r="CA58" s="64"/>
      <c r="CB58" s="63"/>
    </row>
    <row r="59" spans="1:80" ht="39" customHeight="1" x14ac:dyDescent="0.2">
      <c r="A59" s="91"/>
      <c r="B59" s="90" t="s">
        <v>109</v>
      </c>
      <c r="C59" s="78" t="s">
        <v>1</v>
      </c>
      <c r="D59" s="89" t="s">
        <v>36</v>
      </c>
      <c r="E59" s="88"/>
      <c r="F59" s="81"/>
      <c r="G59" s="80">
        <v>3</v>
      </c>
      <c r="H59" s="87">
        <f t="shared" si="3"/>
        <v>114</v>
      </c>
      <c r="I59" s="82">
        <v>0</v>
      </c>
      <c r="J59" s="85"/>
      <c r="K59" s="83"/>
      <c r="L59" s="79"/>
      <c r="M59" s="80"/>
      <c r="N59" s="80"/>
      <c r="O59" s="80"/>
      <c r="P59" s="80"/>
      <c r="Q59" s="79"/>
      <c r="R59" s="81"/>
      <c r="S59" s="83"/>
      <c r="T59" s="83"/>
      <c r="U59" s="83"/>
      <c r="V59" s="84"/>
      <c r="W59" s="83"/>
      <c r="X59" s="80"/>
      <c r="Y59" s="80"/>
      <c r="Z59" s="80"/>
      <c r="AA59" s="82"/>
      <c r="AB59" s="81"/>
      <c r="AC59" s="80"/>
      <c r="AD59" s="80"/>
      <c r="AE59" s="80"/>
      <c r="AF59" s="82"/>
      <c r="AG59" s="85"/>
      <c r="AH59" s="83"/>
      <c r="AI59" s="79"/>
      <c r="AJ59" s="80"/>
      <c r="AK59" s="80"/>
      <c r="AL59" s="80"/>
      <c r="AM59" s="80"/>
      <c r="AN59" s="80"/>
      <c r="AO59" s="81"/>
      <c r="AP59" s="83"/>
      <c r="AQ59" s="83"/>
      <c r="AR59" s="83"/>
      <c r="AS59" s="84"/>
      <c r="AT59" s="83"/>
      <c r="AU59" s="80"/>
      <c r="AV59" s="80"/>
      <c r="AW59" s="86"/>
      <c r="AX59" s="82"/>
      <c r="AY59" s="81"/>
      <c r="AZ59" s="80"/>
      <c r="BA59" s="80"/>
      <c r="BB59" s="80"/>
      <c r="BC59" s="82"/>
      <c r="BD59" s="85">
        <v>3</v>
      </c>
      <c r="BE59" s="83">
        <v>114</v>
      </c>
      <c r="BF59" s="79">
        <v>0</v>
      </c>
      <c r="BG59" s="80">
        <v>0</v>
      </c>
      <c r="BH59" s="80">
        <v>0</v>
      </c>
      <c r="BI59" s="80"/>
      <c r="BJ59" s="80"/>
      <c r="BK59" s="80">
        <v>114</v>
      </c>
      <c r="BL59" s="81"/>
      <c r="BM59" s="83"/>
      <c r="BN59" s="83"/>
      <c r="BO59" s="83"/>
      <c r="BP59" s="84"/>
      <c r="BQ59" s="83"/>
      <c r="BR59" s="80"/>
      <c r="BS59" s="80"/>
      <c r="BT59" s="80"/>
      <c r="BU59" s="82"/>
      <c r="BV59" s="81"/>
      <c r="BW59" s="80"/>
      <c r="BX59" s="80"/>
      <c r="BY59" s="80"/>
      <c r="BZ59" s="79"/>
      <c r="CA59" s="78" t="s">
        <v>86</v>
      </c>
      <c r="CB59" s="92" t="s">
        <v>124</v>
      </c>
    </row>
    <row r="60" spans="1:80" ht="24.75" customHeight="1" x14ac:dyDescent="0.2">
      <c r="A60" s="91"/>
      <c r="B60" s="90" t="s">
        <v>30</v>
      </c>
      <c r="C60" s="78" t="s">
        <v>1</v>
      </c>
      <c r="D60" s="89" t="s">
        <v>35</v>
      </c>
      <c r="E60" s="88"/>
      <c r="F60" s="81"/>
      <c r="G60" s="80">
        <v>6</v>
      </c>
      <c r="H60" s="87">
        <f t="shared" si="3"/>
        <v>228</v>
      </c>
      <c r="I60" s="82">
        <v>0</v>
      </c>
      <c r="J60" s="85"/>
      <c r="K60" s="83"/>
      <c r="L60" s="79"/>
      <c r="M60" s="80"/>
      <c r="N60" s="80"/>
      <c r="O60" s="80"/>
      <c r="P60" s="80"/>
      <c r="Q60" s="79"/>
      <c r="R60" s="81"/>
      <c r="S60" s="83"/>
      <c r="T60" s="83"/>
      <c r="U60" s="83"/>
      <c r="V60" s="84"/>
      <c r="W60" s="83"/>
      <c r="X60" s="80"/>
      <c r="Y60" s="80"/>
      <c r="Z60" s="80"/>
      <c r="AA60" s="82"/>
      <c r="AB60" s="81"/>
      <c r="AC60" s="80"/>
      <c r="AD60" s="80"/>
      <c r="AE60" s="80"/>
      <c r="AF60" s="82"/>
      <c r="AG60" s="85"/>
      <c r="AH60" s="83"/>
      <c r="AI60" s="79"/>
      <c r="AJ60" s="80"/>
      <c r="AK60" s="80"/>
      <c r="AL60" s="80"/>
      <c r="AM60" s="80"/>
      <c r="AN60" s="80"/>
      <c r="AO60" s="81"/>
      <c r="AP60" s="83"/>
      <c r="AQ60" s="83"/>
      <c r="AR60" s="83"/>
      <c r="AS60" s="84"/>
      <c r="AT60" s="83"/>
      <c r="AU60" s="80"/>
      <c r="AV60" s="80"/>
      <c r="AW60" s="86"/>
      <c r="AX60" s="82"/>
      <c r="AY60" s="81"/>
      <c r="AZ60" s="80"/>
      <c r="BA60" s="80"/>
      <c r="BB60" s="80"/>
      <c r="BC60" s="82"/>
      <c r="BD60" s="85">
        <v>6</v>
      </c>
      <c r="BE60" s="83">
        <v>228</v>
      </c>
      <c r="BF60" s="79">
        <v>0</v>
      </c>
      <c r="BG60" s="80">
        <v>0</v>
      </c>
      <c r="BH60" s="80">
        <v>0</v>
      </c>
      <c r="BI60" s="80"/>
      <c r="BJ60" s="80"/>
      <c r="BK60" s="80">
        <v>228</v>
      </c>
      <c r="BL60" s="81"/>
      <c r="BM60" s="83"/>
      <c r="BN60" s="83"/>
      <c r="BO60" s="83"/>
      <c r="BP60" s="84"/>
      <c r="BQ60" s="83"/>
      <c r="BR60" s="80"/>
      <c r="BS60" s="80"/>
      <c r="BT60" s="80"/>
      <c r="BU60" s="82"/>
      <c r="BV60" s="81"/>
      <c r="BW60" s="80"/>
      <c r="BX60" s="80"/>
      <c r="BY60" s="80"/>
      <c r="BZ60" s="79"/>
      <c r="CA60" s="78" t="s">
        <v>86</v>
      </c>
      <c r="CB60" s="77" t="s">
        <v>107</v>
      </c>
    </row>
    <row r="61" spans="1:80" ht="13.5" thickBot="1" x14ac:dyDescent="0.25">
      <c r="A61" s="76"/>
      <c r="B61" s="75" t="s">
        <v>31</v>
      </c>
      <c r="C61" s="66"/>
      <c r="D61" s="68"/>
      <c r="E61" s="74"/>
      <c r="F61" s="67">
        <v>180</v>
      </c>
      <c r="G61" s="66">
        <v>180</v>
      </c>
      <c r="H61" s="73">
        <f t="shared" si="3"/>
        <v>6840</v>
      </c>
      <c r="I61" s="68"/>
      <c r="J61" s="71">
        <v>60</v>
      </c>
      <c r="K61" s="69">
        <f>J61*38</f>
        <v>2280</v>
      </c>
      <c r="L61" s="65"/>
      <c r="M61" s="66"/>
      <c r="N61" s="66"/>
      <c r="O61" s="66"/>
      <c r="P61" s="66"/>
      <c r="Q61" s="65"/>
      <c r="R61" s="67"/>
      <c r="S61" s="69"/>
      <c r="T61" s="69"/>
      <c r="U61" s="69"/>
      <c r="V61" s="70"/>
      <c r="W61" s="69"/>
      <c r="X61" s="66"/>
      <c r="Y61" s="66"/>
      <c r="Z61" s="66"/>
      <c r="AA61" s="68"/>
      <c r="AB61" s="67"/>
      <c r="AC61" s="66"/>
      <c r="AD61" s="66"/>
      <c r="AE61" s="66"/>
      <c r="AF61" s="68"/>
      <c r="AG61" s="71">
        <v>60</v>
      </c>
      <c r="AH61" s="69">
        <f>AG61*38</f>
        <v>2280</v>
      </c>
      <c r="AI61" s="65"/>
      <c r="AJ61" s="66"/>
      <c r="AK61" s="66"/>
      <c r="AL61" s="66"/>
      <c r="AM61" s="66"/>
      <c r="AN61" s="66"/>
      <c r="AO61" s="67"/>
      <c r="AP61" s="69"/>
      <c r="AQ61" s="69"/>
      <c r="AR61" s="69"/>
      <c r="AS61" s="70"/>
      <c r="AT61" s="69"/>
      <c r="AU61" s="66"/>
      <c r="AV61" s="66"/>
      <c r="AW61" s="72"/>
      <c r="AX61" s="68"/>
      <c r="AY61" s="67"/>
      <c r="AZ61" s="66"/>
      <c r="BA61" s="66"/>
      <c r="BB61" s="66"/>
      <c r="BC61" s="68"/>
      <c r="BD61" s="71">
        <v>60</v>
      </c>
      <c r="BE61" s="69">
        <f>BD61*38</f>
        <v>2280</v>
      </c>
      <c r="BF61" s="65"/>
      <c r="BG61" s="66"/>
      <c r="BH61" s="66"/>
      <c r="BI61" s="66"/>
      <c r="BJ61" s="66"/>
      <c r="BK61" s="66"/>
      <c r="BL61" s="67"/>
      <c r="BM61" s="69"/>
      <c r="BN61" s="69"/>
      <c r="BO61" s="69"/>
      <c r="BP61" s="70"/>
      <c r="BQ61" s="69"/>
      <c r="BR61" s="66"/>
      <c r="BS61" s="66"/>
      <c r="BT61" s="66"/>
      <c r="BU61" s="68"/>
      <c r="BV61" s="67"/>
      <c r="BW61" s="66"/>
      <c r="BX61" s="66"/>
      <c r="BY61" s="66"/>
      <c r="BZ61" s="65"/>
      <c r="CA61" s="64"/>
      <c r="CB61" s="63"/>
    </row>
    <row r="64" spans="1:80" ht="20.25" x14ac:dyDescent="0.3">
      <c r="B64" s="59" t="s">
        <v>292</v>
      </c>
      <c r="J64" s="62" t="s">
        <v>153</v>
      </c>
      <c r="AG64" s="52"/>
    </row>
    <row r="65" spans="2:46" s="52" customFormat="1" x14ac:dyDescent="0.2">
      <c r="B65" s="57" t="s">
        <v>3</v>
      </c>
      <c r="E65" s="56"/>
    </row>
    <row r="66" spans="2:46" s="52" customFormat="1" ht="18" x14ac:dyDescent="0.2">
      <c r="B66" s="57" t="s">
        <v>4</v>
      </c>
      <c r="E66" s="56"/>
      <c r="J66" s="61" t="s">
        <v>154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</row>
    <row r="67" spans="2:46" s="52" customFormat="1" ht="18" x14ac:dyDescent="0.2">
      <c r="B67" s="57" t="s">
        <v>5</v>
      </c>
      <c r="E67" s="56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</row>
    <row r="68" spans="2:46" s="52" customFormat="1" ht="18" customHeight="1" x14ac:dyDescent="0.2">
      <c r="B68" s="57"/>
      <c r="E68" s="56"/>
      <c r="J68" s="272" t="s">
        <v>298</v>
      </c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</row>
    <row r="69" spans="2:46" s="52" customFormat="1" ht="18" x14ac:dyDescent="0.2">
      <c r="B69" s="59" t="s">
        <v>291</v>
      </c>
      <c r="E69" s="56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2:46" s="52" customFormat="1" ht="18" x14ac:dyDescent="0.2">
      <c r="B70" s="57" t="s">
        <v>6</v>
      </c>
      <c r="E70" s="56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2:46" s="52" customFormat="1" ht="25.5" customHeight="1" x14ac:dyDescent="0.2">
      <c r="B71" s="57" t="s">
        <v>64</v>
      </c>
      <c r="E71" s="56"/>
      <c r="J71" s="272" t="s">
        <v>155</v>
      </c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</row>
    <row r="72" spans="2:46" s="52" customFormat="1" x14ac:dyDescent="0.2">
      <c r="B72" s="57" t="s">
        <v>7</v>
      </c>
      <c r="E72" s="56"/>
      <c r="J72" s="54"/>
      <c r="AG72" s="54"/>
    </row>
    <row r="73" spans="2:46" s="52" customFormat="1" x14ac:dyDescent="0.2">
      <c r="B73" s="57" t="s">
        <v>8</v>
      </c>
      <c r="E73" s="56"/>
      <c r="J73" s="54"/>
      <c r="AG73" s="54"/>
    </row>
    <row r="74" spans="2:46" s="52" customFormat="1" ht="25.5" x14ac:dyDescent="0.2">
      <c r="B74" s="57" t="s">
        <v>87</v>
      </c>
      <c r="E74" s="56"/>
      <c r="J74" s="251" t="s">
        <v>297</v>
      </c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</row>
    <row r="75" spans="2:46" s="52" customFormat="1" x14ac:dyDescent="0.2">
      <c r="B75" s="57"/>
      <c r="E75" s="56"/>
      <c r="J75" s="54"/>
      <c r="AG75" s="54"/>
    </row>
  </sheetData>
  <mergeCells count="48">
    <mergeCell ref="BZ1:CC1"/>
    <mergeCell ref="BZ3:CC3"/>
    <mergeCell ref="BZ4:CC4"/>
    <mergeCell ref="A1:Q1"/>
    <mergeCell ref="A3:Q3"/>
    <mergeCell ref="R14:V14"/>
    <mergeCell ref="I13:I15"/>
    <mergeCell ref="D13:D15"/>
    <mergeCell ref="F13:F15"/>
    <mergeCell ref="B13:B15"/>
    <mergeCell ref="J68:AL68"/>
    <mergeCell ref="AY14:BC14"/>
    <mergeCell ref="AO14:AS14"/>
    <mergeCell ref="AJ14:AM14"/>
    <mergeCell ref="M14:P14"/>
    <mergeCell ref="A13:A15"/>
    <mergeCell ref="G13:G15"/>
    <mergeCell ref="E13:E15"/>
    <mergeCell ref="AG13:BC13"/>
    <mergeCell ref="AG14:AG15"/>
    <mergeCell ref="Q14:Q15"/>
    <mergeCell ref="BL14:BP14"/>
    <mergeCell ref="BE14:BE15"/>
    <mergeCell ref="BF14:BF15"/>
    <mergeCell ref="AT14:AX14"/>
    <mergeCell ref="BQ14:BU14"/>
    <mergeCell ref="AH14:AH15"/>
    <mergeCell ref="AI14:AI15"/>
    <mergeCell ref="A5:Q5"/>
    <mergeCell ref="BV14:BZ14"/>
    <mergeCell ref="J71:AN71"/>
    <mergeCell ref="AM3:AT5"/>
    <mergeCell ref="BD14:BD15"/>
    <mergeCell ref="AC3:AJ5"/>
    <mergeCell ref="BD13:BZ13"/>
    <mergeCell ref="AB14:AF14"/>
    <mergeCell ref="BG14:BJ14"/>
    <mergeCell ref="BK14:BK15"/>
    <mergeCell ref="J74:AT74"/>
    <mergeCell ref="A4:Q4"/>
    <mergeCell ref="J13:AF13"/>
    <mergeCell ref="J14:J15"/>
    <mergeCell ref="H13:H15"/>
    <mergeCell ref="C13:C15"/>
    <mergeCell ref="AN14:AN15"/>
    <mergeCell ref="W14:AA14"/>
    <mergeCell ref="K14:K15"/>
    <mergeCell ref="L14:L15"/>
  </mergeCells>
  <pageMargins left="0.17" right="0" top="0" bottom="0" header="0" footer="0"/>
  <pageSetup paperSize="8" scale="3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51"/>
  <sheetViews>
    <sheetView topLeftCell="C13" zoomScale="92" zoomScaleNormal="92" workbookViewId="0">
      <selection activeCell="BJ23" sqref="BJ23:BJ29"/>
    </sheetView>
  </sheetViews>
  <sheetFormatPr defaultRowHeight="15" x14ac:dyDescent="0.25"/>
  <cols>
    <col min="1" max="1" width="2.5703125" style="3" customWidth="1"/>
    <col min="2" max="2" width="4" style="3" customWidth="1"/>
    <col min="3" max="17" width="2.7109375" style="3" customWidth="1"/>
    <col min="18" max="18" width="4.140625" style="3" customWidth="1"/>
    <col min="19" max="19" width="2.42578125" style="3" customWidth="1"/>
    <col min="20" max="20" width="2.7109375" style="3" customWidth="1"/>
    <col min="21" max="21" width="3.140625" style="3" customWidth="1"/>
    <col min="22" max="22" width="2.7109375" style="3" customWidth="1"/>
    <col min="23" max="23" width="3.42578125" style="3" customWidth="1"/>
    <col min="24" max="24" width="3.5703125" style="3" customWidth="1"/>
    <col min="25" max="25" width="3.140625" style="3" customWidth="1"/>
    <col min="26" max="26" width="3" style="3" customWidth="1"/>
    <col min="27" max="27" width="4.7109375" style="3" customWidth="1"/>
    <col min="28" max="28" width="5" style="3" customWidth="1"/>
    <col min="29" max="29" width="4.42578125" style="3" customWidth="1"/>
    <col min="30" max="53" width="2.7109375" style="3" customWidth="1"/>
    <col min="54" max="54" width="6" style="3" customWidth="1"/>
    <col min="55" max="55" width="5.85546875" style="3" customWidth="1"/>
    <col min="56" max="56" width="5.7109375" style="3" customWidth="1"/>
    <col min="57" max="57" width="5.140625" style="3" customWidth="1"/>
    <col min="58" max="58" width="4.5703125" style="3" customWidth="1"/>
    <col min="59" max="59" width="5.7109375" style="3" customWidth="1"/>
    <col min="60" max="60" width="5.42578125" style="3" customWidth="1"/>
    <col min="61" max="61" width="5.28515625" style="3" customWidth="1"/>
    <col min="62" max="16384" width="9.140625" style="3"/>
  </cols>
  <sheetData>
    <row r="2" spans="1:62" ht="34.5" customHeight="1" x14ac:dyDescent="0.25">
      <c r="A2" s="324" t="s">
        <v>38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44"/>
      <c r="BA2" s="48" t="s">
        <v>290</v>
      </c>
      <c r="BB2" s="48"/>
      <c r="BC2" s="48"/>
      <c r="BD2" s="45"/>
      <c r="BE2" s="45"/>
      <c r="BF2" s="45"/>
      <c r="BG2" s="45"/>
      <c r="BH2" s="45"/>
      <c r="BI2" s="45"/>
      <c r="BJ2" s="45"/>
    </row>
    <row r="3" spans="1:62" ht="18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8"/>
      <c r="P3" s="38"/>
      <c r="Q3" s="38"/>
      <c r="AO3" s="44"/>
      <c r="AP3" s="50"/>
      <c r="AQ3" s="49"/>
      <c r="AR3" s="49"/>
      <c r="AS3" s="49"/>
      <c r="AT3" s="44"/>
      <c r="AU3" s="44"/>
      <c r="AV3" s="44"/>
      <c r="AW3" s="44"/>
      <c r="AX3" s="44"/>
      <c r="AY3" s="44"/>
      <c r="AZ3" s="44"/>
      <c r="BA3" s="48"/>
      <c r="BB3" s="48"/>
      <c r="BC3" s="48"/>
      <c r="BD3" s="45"/>
      <c r="BE3" s="45"/>
      <c r="BF3" s="45"/>
      <c r="BG3" s="45"/>
      <c r="BH3" s="45"/>
      <c r="BI3" s="45"/>
      <c r="BJ3" s="45"/>
    </row>
    <row r="4" spans="1:62" ht="28.5" customHeight="1" x14ac:dyDescent="0.25">
      <c r="A4" s="329" t="s">
        <v>289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47"/>
      <c r="AY4" s="47"/>
      <c r="AZ4" s="47"/>
      <c r="BA4" s="330" t="s">
        <v>288</v>
      </c>
      <c r="BB4" s="330"/>
      <c r="BC4" s="330"/>
      <c r="BD4" s="330"/>
      <c r="BE4" s="330"/>
      <c r="BF4" s="330"/>
      <c r="BG4" s="330"/>
      <c r="BH4" s="330"/>
      <c r="BI4" s="330"/>
      <c r="BJ4" s="330"/>
    </row>
    <row r="5" spans="1:62" ht="15" customHeight="1" x14ac:dyDescent="0.25">
      <c r="A5" s="325" t="s">
        <v>99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47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330"/>
      <c r="BB5" s="330"/>
      <c r="BC5" s="330"/>
      <c r="BD5" s="330"/>
      <c r="BE5" s="330"/>
      <c r="BF5" s="330"/>
      <c r="BG5" s="45"/>
      <c r="BH5" s="45"/>
      <c r="BI5" s="45"/>
      <c r="BJ5" s="45"/>
    </row>
    <row r="6" spans="1:62" ht="15" customHeight="1" x14ac:dyDescent="0.25">
      <c r="A6" s="325" t="s">
        <v>168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364" t="s">
        <v>287</v>
      </c>
      <c r="BB6" s="364"/>
      <c r="BC6" s="364"/>
      <c r="BD6" s="364"/>
      <c r="BE6" s="364"/>
      <c r="BF6" s="364"/>
      <c r="BG6" s="364"/>
      <c r="BH6" s="364"/>
      <c r="BI6" s="364"/>
      <c r="BJ6" s="45"/>
    </row>
    <row r="7" spans="1:62" x14ac:dyDescent="0.25">
      <c r="A7" s="39"/>
      <c r="B7" s="43" t="s">
        <v>156</v>
      </c>
      <c r="C7" s="42"/>
      <c r="D7" s="40"/>
      <c r="E7" s="41"/>
      <c r="F7" s="40"/>
      <c r="G7" s="40"/>
      <c r="H7" s="40"/>
      <c r="I7" s="40"/>
      <c r="J7" s="39"/>
      <c r="K7" s="39"/>
      <c r="L7" s="39"/>
      <c r="M7" s="39"/>
      <c r="N7" s="39"/>
      <c r="O7" s="38"/>
      <c r="P7" s="38"/>
      <c r="Q7" s="38"/>
      <c r="R7" s="38"/>
      <c r="S7" s="38"/>
      <c r="T7" s="38"/>
      <c r="U7" s="38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62" x14ac:dyDescent="0.25">
      <c r="A8" s="39"/>
      <c r="B8" s="43" t="s">
        <v>54</v>
      </c>
      <c r="C8" s="42"/>
      <c r="D8" s="40"/>
      <c r="E8" s="41"/>
      <c r="F8" s="40"/>
      <c r="G8" s="40"/>
      <c r="H8" s="40"/>
      <c r="I8" s="40"/>
      <c r="J8" s="39"/>
      <c r="K8" s="39"/>
      <c r="L8" s="39"/>
      <c r="M8" s="39"/>
      <c r="N8" s="39"/>
      <c r="O8" s="38"/>
      <c r="P8" s="38"/>
      <c r="Q8" s="38"/>
      <c r="R8" s="38"/>
      <c r="S8" s="38"/>
      <c r="T8" s="38"/>
      <c r="U8" s="38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62" x14ac:dyDescent="0.25">
      <c r="A9" s="39"/>
      <c r="B9" s="43" t="s">
        <v>55</v>
      </c>
      <c r="C9" s="42"/>
      <c r="D9" s="40"/>
      <c r="E9" s="41"/>
      <c r="F9" s="40"/>
      <c r="G9" s="40"/>
      <c r="H9" s="40"/>
      <c r="I9" s="40"/>
      <c r="J9" s="39"/>
      <c r="K9" s="39"/>
      <c r="L9" s="39"/>
      <c r="M9" s="39"/>
      <c r="N9" s="39"/>
      <c r="O9" s="38"/>
      <c r="P9" s="38"/>
      <c r="Q9" s="38"/>
      <c r="R9" s="38"/>
      <c r="S9" s="38"/>
      <c r="T9" s="38"/>
      <c r="U9" s="38"/>
    </row>
    <row r="10" spans="1:62" x14ac:dyDescent="0.25">
      <c r="A10" s="39"/>
      <c r="B10" s="43" t="s">
        <v>56</v>
      </c>
      <c r="C10" s="42"/>
      <c r="D10" s="40"/>
      <c r="E10" s="41"/>
      <c r="F10" s="40"/>
      <c r="G10" s="40"/>
      <c r="H10" s="40"/>
      <c r="I10" s="40"/>
      <c r="J10" s="39"/>
      <c r="K10" s="39"/>
      <c r="L10" s="39"/>
      <c r="M10" s="39"/>
      <c r="N10" s="39"/>
      <c r="O10" s="38"/>
      <c r="P10" s="38"/>
      <c r="Q10" s="38"/>
      <c r="R10" s="38"/>
      <c r="S10" s="38"/>
      <c r="T10" s="38"/>
      <c r="U10" s="38"/>
    </row>
    <row r="12" spans="1:62" ht="24" customHeight="1" thickBot="1" x14ac:dyDescent="0.3">
      <c r="A12" s="328" t="s">
        <v>286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7" t="s">
        <v>285</v>
      </c>
      <c r="BC12" s="36"/>
      <c r="BD12" s="36"/>
      <c r="BE12" s="36"/>
      <c r="BF12" s="36"/>
      <c r="BG12" s="36"/>
      <c r="BH12" s="36"/>
      <c r="BI12" s="36"/>
    </row>
    <row r="13" spans="1:62" ht="120" customHeight="1" x14ac:dyDescent="0.25">
      <c r="A13" s="16"/>
      <c r="B13" s="310" t="s">
        <v>284</v>
      </c>
      <c r="C13" s="310"/>
      <c r="D13" s="310"/>
      <c r="E13" s="310"/>
      <c r="F13" s="310" t="s">
        <v>283</v>
      </c>
      <c r="G13" s="310"/>
      <c r="H13" s="310"/>
      <c r="I13" s="310"/>
      <c r="J13" s="326" t="s">
        <v>282</v>
      </c>
      <c r="K13" s="310" t="s">
        <v>281</v>
      </c>
      <c r="L13" s="310"/>
      <c r="M13" s="310"/>
      <c r="N13" s="311" t="s">
        <v>280</v>
      </c>
      <c r="O13" s="310" t="s">
        <v>279</v>
      </c>
      <c r="P13" s="310"/>
      <c r="Q13" s="310"/>
      <c r="R13" s="311" t="s">
        <v>278</v>
      </c>
      <c r="S13" s="310" t="s">
        <v>277</v>
      </c>
      <c r="T13" s="310"/>
      <c r="U13" s="310"/>
      <c r="V13" s="310"/>
      <c r="W13" s="311" t="s">
        <v>276</v>
      </c>
      <c r="X13" s="310" t="s">
        <v>275</v>
      </c>
      <c r="Y13" s="310"/>
      <c r="Z13" s="310"/>
      <c r="AA13" s="311" t="s">
        <v>274</v>
      </c>
      <c r="AB13" s="310" t="s">
        <v>273</v>
      </c>
      <c r="AC13" s="310"/>
      <c r="AD13" s="310"/>
      <c r="AE13" s="310"/>
      <c r="AF13" s="310" t="s">
        <v>272</v>
      </c>
      <c r="AG13" s="310"/>
      <c r="AH13" s="310"/>
      <c r="AI13" s="310"/>
      <c r="AJ13" s="311" t="s">
        <v>267</v>
      </c>
      <c r="AK13" s="310" t="s">
        <v>271</v>
      </c>
      <c r="AL13" s="310"/>
      <c r="AM13" s="310"/>
      <c r="AN13" s="311" t="s">
        <v>270</v>
      </c>
      <c r="AO13" s="310" t="s">
        <v>269</v>
      </c>
      <c r="AP13" s="310"/>
      <c r="AQ13" s="310"/>
      <c r="AR13" s="310"/>
      <c r="AS13" s="310" t="s">
        <v>268</v>
      </c>
      <c r="AT13" s="310"/>
      <c r="AU13" s="310"/>
      <c r="AV13" s="310"/>
      <c r="AW13" s="311" t="s">
        <v>267</v>
      </c>
      <c r="AX13" s="310" t="s">
        <v>266</v>
      </c>
      <c r="AY13" s="310"/>
      <c r="AZ13" s="310"/>
      <c r="BA13" s="331" t="s">
        <v>265</v>
      </c>
      <c r="BB13" s="357" t="s">
        <v>178</v>
      </c>
      <c r="BC13" s="345" t="s">
        <v>171</v>
      </c>
      <c r="BD13" s="345" t="s">
        <v>174</v>
      </c>
      <c r="BE13" s="345" t="s">
        <v>29</v>
      </c>
      <c r="BF13" s="345" t="s">
        <v>176</v>
      </c>
      <c r="BG13" s="345" t="s">
        <v>264</v>
      </c>
      <c r="BH13" s="345" t="s">
        <v>263</v>
      </c>
      <c r="BI13" s="348" t="s">
        <v>262</v>
      </c>
    </row>
    <row r="14" spans="1:62" ht="30.75" x14ac:dyDescent="0.25">
      <c r="A14" s="17"/>
      <c r="B14" s="35" t="s">
        <v>249</v>
      </c>
      <c r="C14" s="35" t="s">
        <v>248</v>
      </c>
      <c r="D14" s="35" t="s">
        <v>247</v>
      </c>
      <c r="E14" s="35" t="s">
        <v>261</v>
      </c>
      <c r="F14" s="35" t="s">
        <v>245</v>
      </c>
      <c r="G14" s="35" t="s">
        <v>244</v>
      </c>
      <c r="H14" s="35" t="s">
        <v>243</v>
      </c>
      <c r="I14" s="35" t="s">
        <v>242</v>
      </c>
      <c r="J14" s="327"/>
      <c r="K14" s="35" t="s">
        <v>260</v>
      </c>
      <c r="L14" s="35" t="s">
        <v>259</v>
      </c>
      <c r="M14" s="35" t="s">
        <v>258</v>
      </c>
      <c r="N14" s="312"/>
      <c r="O14" s="35" t="s">
        <v>257</v>
      </c>
      <c r="P14" s="35" t="s">
        <v>256</v>
      </c>
      <c r="Q14" s="35" t="s">
        <v>255</v>
      </c>
      <c r="R14" s="312"/>
      <c r="S14" s="35" t="s">
        <v>257</v>
      </c>
      <c r="T14" s="35" t="s">
        <v>256</v>
      </c>
      <c r="U14" s="35" t="s">
        <v>255</v>
      </c>
      <c r="V14" s="35" t="s">
        <v>254</v>
      </c>
      <c r="W14" s="312"/>
      <c r="X14" s="35" t="s">
        <v>241</v>
      </c>
      <c r="Y14" s="35" t="s">
        <v>240</v>
      </c>
      <c r="Z14" s="35" t="s">
        <v>239</v>
      </c>
      <c r="AA14" s="312"/>
      <c r="AB14" s="35" t="s">
        <v>253</v>
      </c>
      <c r="AC14" s="35" t="s">
        <v>252</v>
      </c>
      <c r="AD14" s="35" t="s">
        <v>251</v>
      </c>
      <c r="AE14" s="35" t="s">
        <v>250</v>
      </c>
      <c r="AF14" s="35" t="s">
        <v>245</v>
      </c>
      <c r="AG14" s="35" t="s">
        <v>244</v>
      </c>
      <c r="AH14" s="35" t="s">
        <v>243</v>
      </c>
      <c r="AI14" s="35" t="s">
        <v>242</v>
      </c>
      <c r="AJ14" s="312"/>
      <c r="AK14" s="35" t="s">
        <v>241</v>
      </c>
      <c r="AL14" s="35" t="s">
        <v>240</v>
      </c>
      <c r="AM14" s="35" t="s">
        <v>239</v>
      </c>
      <c r="AN14" s="312"/>
      <c r="AO14" s="35" t="s">
        <v>249</v>
      </c>
      <c r="AP14" s="35" t="s">
        <v>248</v>
      </c>
      <c r="AQ14" s="35" t="s">
        <v>247</v>
      </c>
      <c r="AR14" s="35" t="s">
        <v>246</v>
      </c>
      <c r="AS14" s="35" t="s">
        <v>245</v>
      </c>
      <c r="AT14" s="35" t="s">
        <v>244</v>
      </c>
      <c r="AU14" s="35" t="s">
        <v>243</v>
      </c>
      <c r="AV14" s="35" t="s">
        <v>242</v>
      </c>
      <c r="AW14" s="312"/>
      <c r="AX14" s="35" t="s">
        <v>241</v>
      </c>
      <c r="AY14" s="35" t="s">
        <v>240</v>
      </c>
      <c r="AZ14" s="35" t="s">
        <v>239</v>
      </c>
      <c r="BA14" s="332"/>
      <c r="BB14" s="358"/>
      <c r="BC14" s="346"/>
      <c r="BD14" s="346"/>
      <c r="BE14" s="346"/>
      <c r="BF14" s="346"/>
      <c r="BG14" s="346"/>
      <c r="BH14" s="346"/>
      <c r="BI14" s="349"/>
    </row>
    <row r="15" spans="1:62" ht="15" customHeight="1" thickBot="1" x14ac:dyDescent="0.3">
      <c r="A15" s="34" t="s">
        <v>238</v>
      </c>
      <c r="B15" s="33" t="s">
        <v>237</v>
      </c>
      <c r="C15" s="33" t="s">
        <v>236</v>
      </c>
      <c r="D15" s="33" t="s">
        <v>235</v>
      </c>
      <c r="E15" s="33" t="s">
        <v>234</v>
      </c>
      <c r="F15" s="33" t="s">
        <v>233</v>
      </c>
      <c r="G15" s="33" t="s">
        <v>232</v>
      </c>
      <c r="H15" s="33" t="s">
        <v>231</v>
      </c>
      <c r="I15" s="33" t="s">
        <v>230</v>
      </c>
      <c r="J15" s="33" t="s">
        <v>229</v>
      </c>
      <c r="K15" s="33" t="s">
        <v>228</v>
      </c>
      <c r="L15" s="33" t="s">
        <v>227</v>
      </c>
      <c r="M15" s="33" t="s">
        <v>226</v>
      </c>
      <c r="N15" s="33" t="s">
        <v>225</v>
      </c>
      <c r="O15" s="33" t="s">
        <v>224</v>
      </c>
      <c r="P15" s="33" t="s">
        <v>223</v>
      </c>
      <c r="Q15" s="33" t="s">
        <v>222</v>
      </c>
      <c r="R15" s="33" t="s">
        <v>221</v>
      </c>
      <c r="S15" s="33" t="s">
        <v>220</v>
      </c>
      <c r="T15" s="33" t="s">
        <v>219</v>
      </c>
      <c r="U15" s="33" t="s">
        <v>218</v>
      </c>
      <c r="V15" s="33" t="s">
        <v>217</v>
      </c>
      <c r="W15" s="33" t="s">
        <v>216</v>
      </c>
      <c r="X15" s="33" t="s">
        <v>215</v>
      </c>
      <c r="Y15" s="33" t="s">
        <v>214</v>
      </c>
      <c r="Z15" s="33" t="s">
        <v>213</v>
      </c>
      <c r="AA15" s="33" t="s">
        <v>212</v>
      </c>
      <c r="AB15" s="33" t="s">
        <v>211</v>
      </c>
      <c r="AC15" s="33" t="s">
        <v>210</v>
      </c>
      <c r="AD15" s="33" t="s">
        <v>209</v>
      </c>
      <c r="AE15" s="33" t="s">
        <v>208</v>
      </c>
      <c r="AF15" s="33" t="s">
        <v>207</v>
      </c>
      <c r="AG15" s="33" t="s">
        <v>206</v>
      </c>
      <c r="AH15" s="33" t="s">
        <v>205</v>
      </c>
      <c r="AI15" s="33" t="s">
        <v>204</v>
      </c>
      <c r="AJ15" s="33" t="s">
        <v>203</v>
      </c>
      <c r="AK15" s="33" t="s">
        <v>202</v>
      </c>
      <c r="AL15" s="33" t="s">
        <v>201</v>
      </c>
      <c r="AM15" s="33" t="s">
        <v>200</v>
      </c>
      <c r="AN15" s="33" t="s">
        <v>199</v>
      </c>
      <c r="AO15" s="33" t="s">
        <v>198</v>
      </c>
      <c r="AP15" s="33" t="s">
        <v>197</v>
      </c>
      <c r="AQ15" s="33" t="s">
        <v>196</v>
      </c>
      <c r="AR15" s="33" t="s">
        <v>195</v>
      </c>
      <c r="AS15" s="33">
        <v>44</v>
      </c>
      <c r="AT15" s="33" t="s">
        <v>194</v>
      </c>
      <c r="AU15" s="33" t="s">
        <v>193</v>
      </c>
      <c r="AV15" s="33" t="s">
        <v>192</v>
      </c>
      <c r="AW15" s="33" t="s">
        <v>191</v>
      </c>
      <c r="AX15" s="33" t="s">
        <v>190</v>
      </c>
      <c r="AY15" s="33" t="s">
        <v>189</v>
      </c>
      <c r="AZ15" s="33" t="s">
        <v>188</v>
      </c>
      <c r="BA15" s="32" t="s">
        <v>187</v>
      </c>
      <c r="BB15" s="359"/>
      <c r="BC15" s="347"/>
      <c r="BD15" s="347"/>
      <c r="BE15" s="347"/>
      <c r="BF15" s="347"/>
      <c r="BG15" s="347"/>
      <c r="BH15" s="347"/>
      <c r="BI15" s="350"/>
    </row>
    <row r="16" spans="1:62" ht="3" hidden="1" customHeight="1" thickBot="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31"/>
      <c r="BB16" s="30"/>
      <c r="BC16" s="30"/>
      <c r="BD16" s="30"/>
      <c r="BE16" s="30"/>
      <c r="BF16" s="30"/>
      <c r="BG16" s="30"/>
      <c r="BH16" s="30"/>
      <c r="BI16" s="30"/>
    </row>
    <row r="17" spans="1:62" ht="15" hidden="1" customHeight="1" x14ac:dyDescent="0.25">
      <c r="A17" s="310"/>
      <c r="B17" s="321" t="s">
        <v>186</v>
      </c>
      <c r="C17" s="321" t="s">
        <v>186</v>
      </c>
      <c r="D17" s="321" t="s">
        <v>186</v>
      </c>
      <c r="E17" s="321" t="s">
        <v>186</v>
      </c>
      <c r="F17" s="321" t="s">
        <v>186</v>
      </c>
      <c r="G17" s="321" t="s">
        <v>186</v>
      </c>
      <c r="H17" s="321" t="s">
        <v>186</v>
      </c>
      <c r="I17" s="321" t="s">
        <v>186</v>
      </c>
      <c r="J17" s="321" t="s">
        <v>186</v>
      </c>
      <c r="K17" s="321" t="s">
        <v>186</v>
      </c>
      <c r="L17" s="321" t="s">
        <v>186</v>
      </c>
      <c r="M17" s="321" t="s">
        <v>186</v>
      </c>
      <c r="N17" s="321" t="s">
        <v>186</v>
      </c>
      <c r="O17" s="321" t="s">
        <v>186</v>
      </c>
      <c r="P17" s="321" t="s">
        <v>186</v>
      </c>
      <c r="Q17" s="321" t="s">
        <v>186</v>
      </c>
      <c r="R17" s="321" t="s">
        <v>186</v>
      </c>
      <c r="S17" s="321" t="s">
        <v>186</v>
      </c>
      <c r="T17" s="321" t="s">
        <v>186</v>
      </c>
      <c r="U17" s="321" t="s">
        <v>186</v>
      </c>
      <c r="V17" s="321" t="s">
        <v>186</v>
      </c>
      <c r="W17" s="321" t="s">
        <v>186</v>
      </c>
      <c r="X17" s="321" t="s">
        <v>186</v>
      </c>
      <c r="Y17" s="321" t="s">
        <v>186</v>
      </c>
      <c r="Z17" s="321" t="s">
        <v>186</v>
      </c>
      <c r="AA17" s="321" t="s">
        <v>186</v>
      </c>
      <c r="AB17" s="321" t="s">
        <v>186</v>
      </c>
      <c r="AC17" s="321" t="s">
        <v>186</v>
      </c>
      <c r="AD17" s="321" t="s">
        <v>186</v>
      </c>
      <c r="AE17" s="321" t="s">
        <v>186</v>
      </c>
      <c r="AF17" s="321" t="s">
        <v>186</v>
      </c>
      <c r="AG17" s="321" t="s">
        <v>186</v>
      </c>
      <c r="AH17" s="321" t="s">
        <v>186</v>
      </c>
      <c r="AI17" s="321" t="s">
        <v>186</v>
      </c>
      <c r="AJ17" s="29"/>
      <c r="AK17" s="321" t="s">
        <v>186</v>
      </c>
      <c r="AL17" s="321" t="s">
        <v>186</v>
      </c>
      <c r="AM17" s="321" t="s">
        <v>186</v>
      </c>
      <c r="AN17" s="321" t="s">
        <v>186</v>
      </c>
      <c r="AO17" s="321" t="s">
        <v>186</v>
      </c>
      <c r="AP17" s="321" t="s">
        <v>186</v>
      </c>
      <c r="AQ17" s="321" t="s">
        <v>186</v>
      </c>
      <c r="AR17" s="321" t="s">
        <v>186</v>
      </c>
      <c r="AS17" s="321" t="s">
        <v>186</v>
      </c>
      <c r="AT17" s="321" t="s">
        <v>186</v>
      </c>
      <c r="AU17" s="321" t="s">
        <v>186</v>
      </c>
      <c r="AV17" s="321" t="s">
        <v>186</v>
      </c>
      <c r="AW17" s="321" t="s">
        <v>186</v>
      </c>
      <c r="AX17" s="321" t="s">
        <v>186</v>
      </c>
      <c r="AY17" s="321" t="s">
        <v>186</v>
      </c>
      <c r="AZ17" s="321" t="s">
        <v>186</v>
      </c>
      <c r="BA17" s="363" t="s">
        <v>186</v>
      </c>
      <c r="BB17" s="28"/>
      <c r="BC17" s="28"/>
      <c r="BD17" s="28"/>
      <c r="BE17" s="28"/>
      <c r="BF17" s="28"/>
      <c r="BG17" s="28"/>
      <c r="BH17" s="28"/>
      <c r="BI17" s="28"/>
    </row>
    <row r="18" spans="1:62" ht="15" hidden="1" customHeight="1" x14ac:dyDescent="0.25">
      <c r="A18" s="310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29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63"/>
      <c r="BB18" s="28"/>
      <c r="BC18" s="28"/>
      <c r="BD18" s="28"/>
      <c r="BE18" s="28"/>
      <c r="BF18" s="28"/>
      <c r="BG18" s="28"/>
      <c r="BH18" s="28"/>
      <c r="BI18" s="28"/>
    </row>
    <row r="19" spans="1:62" ht="15" hidden="1" customHeight="1" x14ac:dyDescent="0.25">
      <c r="A19" s="310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29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63"/>
      <c r="BB19" s="28"/>
      <c r="BC19" s="28"/>
      <c r="BD19" s="28"/>
      <c r="BE19" s="28"/>
      <c r="BF19" s="28"/>
      <c r="BG19" s="28"/>
      <c r="BH19" s="28"/>
      <c r="BI19" s="28"/>
    </row>
    <row r="20" spans="1:62" ht="15.75" hidden="1" customHeight="1" thickBot="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5"/>
      <c r="BB20" s="27"/>
      <c r="BC20" s="27"/>
      <c r="BD20" s="27"/>
      <c r="BE20" s="27"/>
      <c r="BF20" s="27"/>
      <c r="BG20" s="27"/>
      <c r="BH20" s="27"/>
      <c r="BI20" s="27"/>
    </row>
    <row r="21" spans="1:62" ht="15.75" thickTop="1" x14ac:dyDescent="0.25">
      <c r="A21" s="336" t="s">
        <v>185</v>
      </c>
      <c r="B21" s="14" t="s">
        <v>175</v>
      </c>
      <c r="C21" s="12" t="s">
        <v>175</v>
      </c>
      <c r="D21" s="12" t="s">
        <v>175</v>
      </c>
      <c r="E21" s="12" t="s">
        <v>183</v>
      </c>
      <c r="F21" s="12" t="s">
        <v>183</v>
      </c>
      <c r="G21" s="12" t="s">
        <v>183</v>
      </c>
      <c r="H21" s="12" t="s">
        <v>183</v>
      </c>
      <c r="I21" s="12" t="s">
        <v>183</v>
      </c>
      <c r="J21" s="322" t="s">
        <v>180</v>
      </c>
      <c r="K21" s="322" t="s">
        <v>180</v>
      </c>
      <c r="L21" s="12" t="s">
        <v>183</v>
      </c>
      <c r="M21" s="12" t="s">
        <v>183</v>
      </c>
      <c r="N21" s="12" t="s">
        <v>183</v>
      </c>
      <c r="O21" s="12" t="s">
        <v>183</v>
      </c>
      <c r="P21" s="12" t="s">
        <v>183</v>
      </c>
      <c r="Q21" s="12" t="s">
        <v>183</v>
      </c>
      <c r="R21" s="12" t="s">
        <v>183</v>
      </c>
      <c r="S21" s="12" t="s">
        <v>183</v>
      </c>
      <c r="T21" s="12" t="s">
        <v>183</v>
      </c>
      <c r="U21" s="12" t="s">
        <v>183</v>
      </c>
      <c r="V21" s="12" t="s">
        <v>183</v>
      </c>
      <c r="W21" s="12" t="s">
        <v>183</v>
      </c>
      <c r="X21" s="12" t="s">
        <v>183</v>
      </c>
      <c r="Y21" s="12" t="s">
        <v>183</v>
      </c>
      <c r="Z21" s="12" t="s">
        <v>183</v>
      </c>
      <c r="AA21" s="318" t="s">
        <v>180</v>
      </c>
      <c r="AB21" s="12" t="s">
        <v>183</v>
      </c>
      <c r="AC21" s="12" t="s">
        <v>183</v>
      </c>
      <c r="AD21" s="12" t="s">
        <v>183</v>
      </c>
      <c r="AE21" s="14" t="s">
        <v>182</v>
      </c>
      <c r="AF21" s="12" t="s">
        <v>175</v>
      </c>
      <c r="AG21" s="12" t="s">
        <v>175</v>
      </c>
      <c r="AH21" s="12" t="s">
        <v>175</v>
      </c>
      <c r="AI21" s="12" t="s">
        <v>175</v>
      </c>
      <c r="AJ21" s="322" t="s">
        <v>180</v>
      </c>
      <c r="AK21" s="316" t="s">
        <v>170</v>
      </c>
      <c r="AL21" s="322" t="s">
        <v>170</v>
      </c>
      <c r="AM21" s="316" t="s">
        <v>170</v>
      </c>
      <c r="AN21" s="316" t="s">
        <v>170</v>
      </c>
      <c r="AO21" s="316" t="s">
        <v>170</v>
      </c>
      <c r="AP21" s="316" t="s">
        <v>170</v>
      </c>
      <c r="AQ21" s="316" t="s">
        <v>170</v>
      </c>
      <c r="AR21" s="339" t="s">
        <v>170</v>
      </c>
      <c r="AS21" s="12" t="s">
        <v>175</v>
      </c>
      <c r="AT21" s="12" t="s">
        <v>175</v>
      </c>
      <c r="AU21" s="12" t="s">
        <v>175</v>
      </c>
      <c r="AV21" s="12" t="s">
        <v>175</v>
      </c>
      <c r="AW21" s="12" t="s">
        <v>175</v>
      </c>
      <c r="AX21" s="12" t="s">
        <v>175</v>
      </c>
      <c r="AY21" s="12" t="s">
        <v>175</v>
      </c>
      <c r="AZ21" s="14" t="s">
        <v>182</v>
      </c>
      <c r="BA21" s="26" t="s">
        <v>175</v>
      </c>
      <c r="BB21" s="351">
        <v>7.1</v>
      </c>
      <c r="BC21" s="354">
        <v>1</v>
      </c>
      <c r="BD21" s="354">
        <v>31.2</v>
      </c>
      <c r="BE21" s="354">
        <v>0</v>
      </c>
      <c r="BF21" s="354">
        <v>0.7</v>
      </c>
      <c r="BG21" s="354">
        <v>12</v>
      </c>
      <c r="BH21" s="354">
        <v>52</v>
      </c>
      <c r="BI21" s="342">
        <v>60</v>
      </c>
    </row>
    <row r="22" spans="1:62" x14ac:dyDescent="0.25">
      <c r="A22" s="337"/>
      <c r="B22" s="21" t="s">
        <v>175</v>
      </c>
      <c r="C22" s="21" t="s">
        <v>175</v>
      </c>
      <c r="D22" s="21" t="s">
        <v>175</v>
      </c>
      <c r="E22" s="21" t="s">
        <v>175</v>
      </c>
      <c r="F22" s="21" t="s">
        <v>175</v>
      </c>
      <c r="G22" s="21" t="s">
        <v>175</v>
      </c>
      <c r="H22" s="21" t="s">
        <v>175</v>
      </c>
      <c r="I22" s="21" t="s">
        <v>175</v>
      </c>
      <c r="J22" s="323"/>
      <c r="K22" s="323"/>
      <c r="L22" s="9" t="s">
        <v>175</v>
      </c>
      <c r="M22" s="9" t="s">
        <v>175</v>
      </c>
      <c r="N22" s="9" t="s">
        <v>175</v>
      </c>
      <c r="O22" s="9" t="s">
        <v>175</v>
      </c>
      <c r="P22" s="9" t="s">
        <v>175</v>
      </c>
      <c r="Q22" s="9" t="s">
        <v>175</v>
      </c>
      <c r="R22" s="9" t="s">
        <v>175</v>
      </c>
      <c r="S22" s="9" t="s">
        <v>175</v>
      </c>
      <c r="T22" s="9" t="s">
        <v>175</v>
      </c>
      <c r="U22" s="9" t="s">
        <v>175</v>
      </c>
      <c r="V22" s="9" t="s">
        <v>175</v>
      </c>
      <c r="W22" s="9" t="s">
        <v>175</v>
      </c>
      <c r="X22" s="9" t="s">
        <v>175</v>
      </c>
      <c r="Y22" s="9" t="s">
        <v>175</v>
      </c>
      <c r="Z22" s="9" t="s">
        <v>175</v>
      </c>
      <c r="AA22" s="319"/>
      <c r="AB22" s="25" t="s">
        <v>183</v>
      </c>
      <c r="AC22" s="9" t="s">
        <v>175</v>
      </c>
      <c r="AD22" s="9" t="s">
        <v>175</v>
      </c>
      <c r="AE22" s="21" t="s">
        <v>182</v>
      </c>
      <c r="AF22" s="25" t="s">
        <v>175</v>
      </c>
      <c r="AG22" s="25" t="s">
        <v>175</v>
      </c>
      <c r="AH22" s="25" t="s">
        <v>175</v>
      </c>
      <c r="AI22" s="25" t="s">
        <v>175</v>
      </c>
      <c r="AJ22" s="323"/>
      <c r="AK22" s="310"/>
      <c r="AL22" s="323"/>
      <c r="AM22" s="310"/>
      <c r="AN22" s="310"/>
      <c r="AO22" s="310"/>
      <c r="AP22" s="310"/>
      <c r="AQ22" s="310"/>
      <c r="AR22" s="340"/>
      <c r="AS22" s="9" t="s">
        <v>175</v>
      </c>
      <c r="AT22" s="9" t="s">
        <v>175</v>
      </c>
      <c r="AU22" s="9" t="s">
        <v>175</v>
      </c>
      <c r="AV22" s="9" t="s">
        <v>175</v>
      </c>
      <c r="AW22" s="9" t="s">
        <v>175</v>
      </c>
      <c r="AX22" s="9" t="s">
        <v>175</v>
      </c>
      <c r="AY22" s="9" t="s">
        <v>175</v>
      </c>
      <c r="AZ22" s="9" t="s">
        <v>175</v>
      </c>
      <c r="BA22" s="20" t="s">
        <v>175</v>
      </c>
      <c r="BB22" s="352"/>
      <c r="BC22" s="355"/>
      <c r="BD22" s="355"/>
      <c r="BE22" s="355"/>
      <c r="BF22" s="355"/>
      <c r="BG22" s="355"/>
      <c r="BH22" s="355"/>
      <c r="BI22" s="343"/>
    </row>
    <row r="23" spans="1:62" ht="15.75" thickBot="1" x14ac:dyDescent="0.3">
      <c r="A23" s="338"/>
      <c r="B23" s="18" t="s">
        <v>175</v>
      </c>
      <c r="C23" s="16" t="s">
        <v>175</v>
      </c>
      <c r="D23" s="16" t="s">
        <v>175</v>
      </c>
      <c r="E23" s="16" t="s">
        <v>175</v>
      </c>
      <c r="F23" s="16" t="s">
        <v>175</v>
      </c>
      <c r="G23" s="16" t="s">
        <v>175</v>
      </c>
      <c r="H23" s="16" t="s">
        <v>175</v>
      </c>
      <c r="I23" s="16" t="s">
        <v>175</v>
      </c>
      <c r="J23" s="323"/>
      <c r="K23" s="323"/>
      <c r="L23" s="16" t="s">
        <v>175</v>
      </c>
      <c r="M23" s="17" t="s">
        <v>175</v>
      </c>
      <c r="N23" s="17" t="s">
        <v>175</v>
      </c>
      <c r="O23" s="17" t="s">
        <v>175</v>
      </c>
      <c r="P23" s="17" t="s">
        <v>175</v>
      </c>
      <c r="Q23" s="17" t="s">
        <v>175</v>
      </c>
      <c r="R23" s="17" t="s">
        <v>175</v>
      </c>
      <c r="S23" s="17" t="s">
        <v>175</v>
      </c>
      <c r="T23" s="17" t="s">
        <v>175</v>
      </c>
      <c r="U23" s="17" t="s">
        <v>175</v>
      </c>
      <c r="V23" s="17" t="s">
        <v>175</v>
      </c>
      <c r="W23" s="17" t="s">
        <v>175</v>
      </c>
      <c r="X23" s="17" t="s">
        <v>175</v>
      </c>
      <c r="Y23" s="17" t="s">
        <v>175</v>
      </c>
      <c r="Z23" s="17" t="s">
        <v>175</v>
      </c>
      <c r="AA23" s="319"/>
      <c r="AB23" s="16" t="s">
        <v>175</v>
      </c>
      <c r="AC23" s="16" t="s">
        <v>175</v>
      </c>
      <c r="AD23" s="16" t="s">
        <v>175</v>
      </c>
      <c r="AE23" s="16" t="s">
        <v>175</v>
      </c>
      <c r="AF23" s="16" t="s">
        <v>175</v>
      </c>
      <c r="AG23" s="16" t="s">
        <v>175</v>
      </c>
      <c r="AH23" s="16" t="s">
        <v>175</v>
      </c>
      <c r="AI23" s="16" t="s">
        <v>175</v>
      </c>
      <c r="AJ23" s="323"/>
      <c r="AK23" s="320"/>
      <c r="AL23" s="323"/>
      <c r="AM23" s="320"/>
      <c r="AN23" s="320"/>
      <c r="AO23" s="320"/>
      <c r="AP23" s="320"/>
      <c r="AQ23" s="320"/>
      <c r="AR23" s="341"/>
      <c r="AS23" s="17" t="s">
        <v>175</v>
      </c>
      <c r="AT23" s="17" t="s">
        <v>175</v>
      </c>
      <c r="AU23" s="17" t="s">
        <v>175</v>
      </c>
      <c r="AV23" s="17" t="s">
        <v>175</v>
      </c>
      <c r="AW23" s="17" t="s">
        <v>175</v>
      </c>
      <c r="AX23" s="17" t="s">
        <v>175</v>
      </c>
      <c r="AY23" s="17" t="s">
        <v>175</v>
      </c>
      <c r="AZ23" s="9" t="s">
        <v>175</v>
      </c>
      <c r="BA23" s="15" t="s">
        <v>175</v>
      </c>
      <c r="BB23" s="353"/>
      <c r="BC23" s="356"/>
      <c r="BD23" s="356"/>
      <c r="BE23" s="356"/>
      <c r="BF23" s="356"/>
      <c r="BG23" s="356"/>
      <c r="BH23" s="356"/>
      <c r="BI23" s="344"/>
    </row>
    <row r="24" spans="1:62" x14ac:dyDescent="0.25">
      <c r="A24" s="333" t="s">
        <v>184</v>
      </c>
      <c r="B24" s="24" t="s">
        <v>175</v>
      </c>
      <c r="C24" s="12" t="s">
        <v>177</v>
      </c>
      <c r="D24" s="12" t="s">
        <v>177</v>
      </c>
      <c r="E24" s="12" t="s">
        <v>177</v>
      </c>
      <c r="F24" s="12" t="s">
        <v>177</v>
      </c>
      <c r="G24" s="12" t="s">
        <v>177</v>
      </c>
      <c r="H24" s="12" t="s">
        <v>177</v>
      </c>
      <c r="I24" s="12" t="s">
        <v>177</v>
      </c>
      <c r="J24" s="316" t="s">
        <v>180</v>
      </c>
      <c r="K24" s="316" t="s">
        <v>180</v>
      </c>
      <c r="L24" s="12" t="s">
        <v>175</v>
      </c>
      <c r="M24" s="12" t="s">
        <v>183</v>
      </c>
      <c r="N24" s="12" t="s">
        <v>183</v>
      </c>
      <c r="O24" s="12" t="s">
        <v>183</v>
      </c>
      <c r="P24" s="12" t="s">
        <v>183</v>
      </c>
      <c r="Q24" s="12" t="s">
        <v>183</v>
      </c>
      <c r="R24" s="12" t="s">
        <v>183</v>
      </c>
      <c r="S24" s="12" t="s">
        <v>183</v>
      </c>
      <c r="T24" s="12" t="s">
        <v>183</v>
      </c>
      <c r="U24" s="12" t="s">
        <v>177</v>
      </c>
      <c r="V24" s="12" t="s">
        <v>177</v>
      </c>
      <c r="W24" s="13" t="s">
        <v>183</v>
      </c>
      <c r="X24" s="13" t="s">
        <v>183</v>
      </c>
      <c r="Y24" s="13" t="s">
        <v>183</v>
      </c>
      <c r="Z24" s="13" t="s">
        <v>183</v>
      </c>
      <c r="AA24" s="316" t="s">
        <v>180</v>
      </c>
      <c r="AB24" s="13" t="s">
        <v>183</v>
      </c>
      <c r="AC24" s="12" t="s">
        <v>177</v>
      </c>
      <c r="AD24" s="12" t="s">
        <v>177</v>
      </c>
      <c r="AE24" s="14" t="s">
        <v>182</v>
      </c>
      <c r="AF24" s="12" t="s">
        <v>175</v>
      </c>
      <c r="AG24" s="12" t="s">
        <v>175</v>
      </c>
      <c r="AH24" s="12" t="s">
        <v>175</v>
      </c>
      <c r="AI24" s="12" t="s">
        <v>175</v>
      </c>
      <c r="AJ24" s="316" t="s">
        <v>180</v>
      </c>
      <c r="AK24" s="316" t="s">
        <v>170</v>
      </c>
      <c r="AL24" s="316" t="s">
        <v>170</v>
      </c>
      <c r="AM24" s="316" t="s">
        <v>170</v>
      </c>
      <c r="AN24" s="316" t="s">
        <v>170</v>
      </c>
      <c r="AO24" s="316" t="s">
        <v>170</v>
      </c>
      <c r="AP24" s="316" t="s">
        <v>170</v>
      </c>
      <c r="AQ24" s="316" t="s">
        <v>170</v>
      </c>
      <c r="AR24" s="339" t="s">
        <v>170</v>
      </c>
      <c r="AS24" s="246" t="s">
        <v>183</v>
      </c>
      <c r="AT24" s="246" t="s">
        <v>183</v>
      </c>
      <c r="AU24" s="12" t="s">
        <v>183</v>
      </c>
      <c r="AV24" s="12" t="s">
        <v>183</v>
      </c>
      <c r="AW24" s="12" t="s">
        <v>183</v>
      </c>
      <c r="AX24" s="12" t="s">
        <v>183</v>
      </c>
      <c r="AY24" s="12" t="s">
        <v>183</v>
      </c>
      <c r="AZ24" s="12" t="s">
        <v>182</v>
      </c>
      <c r="BA24" s="23" t="s">
        <v>175</v>
      </c>
      <c r="BB24" s="365">
        <v>10</v>
      </c>
      <c r="BC24" s="368">
        <v>2</v>
      </c>
      <c r="BD24" s="368">
        <v>24</v>
      </c>
      <c r="BE24" s="368">
        <v>0</v>
      </c>
      <c r="BF24" s="368">
        <v>4</v>
      </c>
      <c r="BG24" s="368">
        <v>12</v>
      </c>
      <c r="BH24" s="368">
        <v>52</v>
      </c>
      <c r="BI24" s="374">
        <v>60</v>
      </c>
    </row>
    <row r="25" spans="1:62" x14ac:dyDescent="0.25">
      <c r="A25" s="334"/>
      <c r="B25" s="22" t="s">
        <v>175</v>
      </c>
      <c r="C25" s="9" t="s">
        <v>175</v>
      </c>
      <c r="D25" s="9" t="s">
        <v>175</v>
      </c>
      <c r="E25" s="9" t="s">
        <v>175</v>
      </c>
      <c r="F25" s="9" t="s">
        <v>175</v>
      </c>
      <c r="G25" s="9" t="s">
        <v>175</v>
      </c>
      <c r="H25" s="9" t="s">
        <v>175</v>
      </c>
      <c r="I25" s="9" t="s">
        <v>175</v>
      </c>
      <c r="J25" s="310"/>
      <c r="K25" s="310"/>
      <c r="L25" s="9" t="s">
        <v>175</v>
      </c>
      <c r="M25" s="9" t="s">
        <v>183</v>
      </c>
      <c r="N25" s="9" t="s">
        <v>183</v>
      </c>
      <c r="O25" s="9" t="s">
        <v>183</v>
      </c>
      <c r="P25" s="10" t="s">
        <v>175</v>
      </c>
      <c r="Q25" s="10" t="s">
        <v>175</v>
      </c>
      <c r="R25" s="10" t="s">
        <v>175</v>
      </c>
      <c r="S25" s="10" t="s">
        <v>175</v>
      </c>
      <c r="T25" s="10" t="s">
        <v>175</v>
      </c>
      <c r="U25" s="9" t="s">
        <v>175</v>
      </c>
      <c r="V25" s="9" t="s">
        <v>175</v>
      </c>
      <c r="W25" s="9" t="s">
        <v>175</v>
      </c>
      <c r="X25" s="9" t="s">
        <v>175</v>
      </c>
      <c r="Y25" s="9" t="s">
        <v>175</v>
      </c>
      <c r="Z25" s="9" t="s">
        <v>175</v>
      </c>
      <c r="AA25" s="310"/>
      <c r="AB25" s="9" t="s">
        <v>175</v>
      </c>
      <c r="AC25" s="9" t="s">
        <v>175</v>
      </c>
      <c r="AD25" s="9" t="s">
        <v>175</v>
      </c>
      <c r="AE25" s="21" t="s">
        <v>182</v>
      </c>
      <c r="AF25" s="9" t="s">
        <v>175</v>
      </c>
      <c r="AG25" s="9" t="s">
        <v>175</v>
      </c>
      <c r="AH25" s="9" t="s">
        <v>175</v>
      </c>
      <c r="AI25" s="9" t="s">
        <v>175</v>
      </c>
      <c r="AJ25" s="310"/>
      <c r="AK25" s="310"/>
      <c r="AL25" s="310"/>
      <c r="AM25" s="310"/>
      <c r="AN25" s="310"/>
      <c r="AO25" s="310"/>
      <c r="AP25" s="310"/>
      <c r="AQ25" s="310"/>
      <c r="AR25" s="340"/>
      <c r="AS25" s="22" t="s">
        <v>183</v>
      </c>
      <c r="AT25" s="9" t="s">
        <v>183</v>
      </c>
      <c r="AU25" s="9" t="s">
        <v>183</v>
      </c>
      <c r="AV25" s="9" t="s">
        <v>183</v>
      </c>
      <c r="AW25" s="9" t="s">
        <v>183</v>
      </c>
      <c r="AX25" s="9" t="s">
        <v>183</v>
      </c>
      <c r="AY25" s="9" t="s">
        <v>183</v>
      </c>
      <c r="AZ25" s="9" t="s">
        <v>182</v>
      </c>
      <c r="BA25" s="20" t="s">
        <v>175</v>
      </c>
      <c r="BB25" s="366"/>
      <c r="BC25" s="369"/>
      <c r="BD25" s="369"/>
      <c r="BE25" s="369"/>
      <c r="BF25" s="369"/>
      <c r="BG25" s="369"/>
      <c r="BH25" s="369"/>
      <c r="BI25" s="375"/>
    </row>
    <row r="26" spans="1:62" ht="15.75" thickBot="1" x14ac:dyDescent="0.3">
      <c r="A26" s="335"/>
      <c r="B26" s="19" t="s">
        <v>175</v>
      </c>
      <c r="C26" s="16" t="s">
        <v>175</v>
      </c>
      <c r="D26" s="16" t="s">
        <v>175</v>
      </c>
      <c r="E26" s="16" t="s">
        <v>175</v>
      </c>
      <c r="F26" s="16" t="s">
        <v>175</v>
      </c>
      <c r="G26" s="16" t="s">
        <v>175</v>
      </c>
      <c r="H26" s="16" t="s">
        <v>175</v>
      </c>
      <c r="I26" s="16" t="s">
        <v>175</v>
      </c>
      <c r="J26" s="320"/>
      <c r="K26" s="320"/>
      <c r="L26" s="16" t="s">
        <v>175</v>
      </c>
      <c r="M26" s="16" t="s">
        <v>175</v>
      </c>
      <c r="N26" s="16" t="s">
        <v>175</v>
      </c>
      <c r="O26" s="16" t="s">
        <v>175</v>
      </c>
      <c r="P26" s="16" t="s">
        <v>175</v>
      </c>
      <c r="Q26" s="16" t="s">
        <v>175</v>
      </c>
      <c r="R26" s="16" t="s">
        <v>175</v>
      </c>
      <c r="S26" s="16" t="s">
        <v>175</v>
      </c>
      <c r="T26" s="16" t="s">
        <v>175</v>
      </c>
      <c r="U26" s="16" t="s">
        <v>175</v>
      </c>
      <c r="V26" s="16" t="s">
        <v>175</v>
      </c>
      <c r="W26" s="16" t="s">
        <v>175</v>
      </c>
      <c r="X26" s="16" t="s">
        <v>175</v>
      </c>
      <c r="Y26" s="16" t="s">
        <v>175</v>
      </c>
      <c r="Z26" s="16" t="s">
        <v>175</v>
      </c>
      <c r="AA26" s="320"/>
      <c r="AB26" s="16" t="s">
        <v>175</v>
      </c>
      <c r="AC26" s="16" t="s">
        <v>175</v>
      </c>
      <c r="AD26" s="16" t="s">
        <v>175</v>
      </c>
      <c r="AE26" s="18" t="s">
        <v>182</v>
      </c>
      <c r="AF26" s="16" t="s">
        <v>175</v>
      </c>
      <c r="AG26" s="16" t="s">
        <v>175</v>
      </c>
      <c r="AH26" s="16" t="s">
        <v>175</v>
      </c>
      <c r="AI26" s="16" t="s">
        <v>175</v>
      </c>
      <c r="AJ26" s="320"/>
      <c r="AK26" s="320"/>
      <c r="AL26" s="320"/>
      <c r="AM26" s="320"/>
      <c r="AN26" s="320"/>
      <c r="AO26" s="320"/>
      <c r="AP26" s="320"/>
      <c r="AQ26" s="320"/>
      <c r="AR26" s="341"/>
      <c r="AS26" s="16" t="s">
        <v>175</v>
      </c>
      <c r="AT26" s="16" t="s">
        <v>175</v>
      </c>
      <c r="AU26" s="16" t="s">
        <v>175</v>
      </c>
      <c r="AV26" s="17" t="s">
        <v>175</v>
      </c>
      <c r="AW26" s="17" t="s">
        <v>175</v>
      </c>
      <c r="AX26" s="17" t="s">
        <v>175</v>
      </c>
      <c r="AY26" s="17" t="s">
        <v>175</v>
      </c>
      <c r="AZ26" s="16" t="s">
        <v>182</v>
      </c>
      <c r="BA26" s="15" t="s">
        <v>175</v>
      </c>
      <c r="BB26" s="367"/>
      <c r="BC26" s="370"/>
      <c r="BD26" s="370"/>
      <c r="BE26" s="370"/>
      <c r="BF26" s="370"/>
      <c r="BG26" s="370"/>
      <c r="BH26" s="370"/>
      <c r="BI26" s="376"/>
    </row>
    <row r="27" spans="1:62" x14ac:dyDescent="0.25">
      <c r="A27" s="336" t="s">
        <v>181</v>
      </c>
      <c r="B27" s="14" t="s">
        <v>175</v>
      </c>
      <c r="C27" s="12" t="s">
        <v>175</v>
      </c>
      <c r="D27" s="12" t="s">
        <v>175</v>
      </c>
      <c r="E27" s="12" t="s">
        <v>175</v>
      </c>
      <c r="F27" s="12" t="s">
        <v>177</v>
      </c>
      <c r="G27" s="12" t="s">
        <v>177</v>
      </c>
      <c r="H27" s="12" t="s">
        <v>175</v>
      </c>
      <c r="I27" s="12" t="s">
        <v>175</v>
      </c>
      <c r="J27" s="316" t="s">
        <v>180</v>
      </c>
      <c r="K27" s="12" t="s">
        <v>175</v>
      </c>
      <c r="L27" s="12" t="s">
        <v>175</v>
      </c>
      <c r="M27" s="12" t="s">
        <v>175</v>
      </c>
      <c r="N27" s="12" t="s">
        <v>175</v>
      </c>
      <c r="O27" s="12" t="s">
        <v>175</v>
      </c>
      <c r="P27" s="12" t="s">
        <v>175</v>
      </c>
      <c r="Q27" s="12" t="s">
        <v>175</v>
      </c>
      <c r="R27" s="12" t="s">
        <v>175</v>
      </c>
      <c r="S27" s="12" t="s">
        <v>175</v>
      </c>
      <c r="T27" s="12" t="s">
        <v>175</v>
      </c>
      <c r="U27" s="12" t="s">
        <v>175</v>
      </c>
      <c r="V27" s="12" t="s">
        <v>175</v>
      </c>
      <c r="W27" s="12" t="s">
        <v>175</v>
      </c>
      <c r="X27" s="12" t="s">
        <v>175</v>
      </c>
      <c r="Y27" s="12" t="s">
        <v>175</v>
      </c>
      <c r="Z27" s="12" t="s">
        <v>175</v>
      </c>
      <c r="AA27" s="316" t="s">
        <v>180</v>
      </c>
      <c r="AB27" s="12" t="s">
        <v>175</v>
      </c>
      <c r="AC27" s="12" t="s">
        <v>175</v>
      </c>
      <c r="AD27" s="12" t="s">
        <v>175</v>
      </c>
      <c r="AE27" s="12" t="s">
        <v>175</v>
      </c>
      <c r="AF27" s="12" t="s">
        <v>175</v>
      </c>
      <c r="AG27" s="12" t="s">
        <v>175</v>
      </c>
      <c r="AH27" s="12" t="s">
        <v>175</v>
      </c>
      <c r="AI27" s="12" t="s">
        <v>175</v>
      </c>
      <c r="AJ27" s="316" t="s">
        <v>180</v>
      </c>
      <c r="AK27" s="316" t="s">
        <v>170</v>
      </c>
      <c r="AL27" s="316" t="s">
        <v>170</v>
      </c>
      <c r="AM27" s="316" t="s">
        <v>170</v>
      </c>
      <c r="AN27" s="316" t="s">
        <v>170</v>
      </c>
      <c r="AO27" s="316" t="s">
        <v>170</v>
      </c>
      <c r="AP27" s="316" t="s">
        <v>170</v>
      </c>
      <c r="AQ27" s="316" t="s">
        <v>170</v>
      </c>
      <c r="AR27" s="360" t="s">
        <v>170</v>
      </c>
      <c r="AS27" s="12" t="s">
        <v>175</v>
      </c>
      <c r="AT27" s="12" t="s">
        <v>175</v>
      </c>
      <c r="AU27" s="12" t="s">
        <v>173</v>
      </c>
      <c r="AV27" s="12" t="s">
        <v>173</v>
      </c>
      <c r="AW27" s="12" t="s">
        <v>173</v>
      </c>
      <c r="AX27" s="12" t="s">
        <v>173</v>
      </c>
      <c r="AY27" s="12" t="s">
        <v>173</v>
      </c>
      <c r="AZ27" s="12" t="s">
        <v>173</v>
      </c>
      <c r="BA27" s="313" t="s">
        <v>180</v>
      </c>
      <c r="BB27" s="365">
        <v>0</v>
      </c>
      <c r="BC27" s="368">
        <v>0</v>
      </c>
      <c r="BD27" s="368">
        <v>33.299999999999997</v>
      </c>
      <c r="BE27" s="368">
        <v>6</v>
      </c>
      <c r="BF27" s="368">
        <v>0.7</v>
      </c>
      <c r="BG27" s="368">
        <v>12</v>
      </c>
      <c r="BH27" s="368">
        <v>52</v>
      </c>
      <c r="BI27" s="374">
        <v>60</v>
      </c>
    </row>
    <row r="28" spans="1:62" x14ac:dyDescent="0.25">
      <c r="A28" s="337"/>
      <c r="B28" s="11" t="s">
        <v>175</v>
      </c>
      <c r="C28" s="9" t="s">
        <v>175</v>
      </c>
      <c r="D28" s="9" t="s">
        <v>175</v>
      </c>
      <c r="E28" s="9" t="s">
        <v>175</v>
      </c>
      <c r="F28" s="9" t="s">
        <v>175</v>
      </c>
      <c r="G28" s="9" t="s">
        <v>175</v>
      </c>
      <c r="H28" s="9" t="s">
        <v>175</v>
      </c>
      <c r="I28" s="9" t="s">
        <v>175</v>
      </c>
      <c r="J28" s="310"/>
      <c r="K28" s="9" t="s">
        <v>175</v>
      </c>
      <c r="L28" s="9" t="s">
        <v>175</v>
      </c>
      <c r="M28" s="9" t="s">
        <v>175</v>
      </c>
      <c r="N28" s="9" t="s">
        <v>175</v>
      </c>
      <c r="O28" s="9" t="s">
        <v>175</v>
      </c>
      <c r="P28" s="9" t="s">
        <v>175</v>
      </c>
      <c r="Q28" s="9" t="s">
        <v>175</v>
      </c>
      <c r="R28" s="9" t="s">
        <v>175</v>
      </c>
      <c r="S28" s="9" t="s">
        <v>175</v>
      </c>
      <c r="T28" s="9" t="s">
        <v>175</v>
      </c>
      <c r="U28" s="9" t="s">
        <v>175</v>
      </c>
      <c r="V28" s="9" t="s">
        <v>175</v>
      </c>
      <c r="W28" s="9" t="s">
        <v>175</v>
      </c>
      <c r="X28" s="9" t="s">
        <v>175</v>
      </c>
      <c r="Y28" s="9" t="s">
        <v>175</v>
      </c>
      <c r="Z28" s="9" t="s">
        <v>175</v>
      </c>
      <c r="AA28" s="310"/>
      <c r="AB28" s="9" t="s">
        <v>175</v>
      </c>
      <c r="AC28" s="9" t="s">
        <v>175</v>
      </c>
      <c r="AD28" s="9" t="s">
        <v>175</v>
      </c>
      <c r="AE28" s="9" t="s">
        <v>175</v>
      </c>
      <c r="AF28" s="9" t="s">
        <v>175</v>
      </c>
      <c r="AG28" s="9" t="s">
        <v>175</v>
      </c>
      <c r="AH28" s="9" t="s">
        <v>175</v>
      </c>
      <c r="AI28" s="9" t="s">
        <v>175</v>
      </c>
      <c r="AJ28" s="310"/>
      <c r="AK28" s="310"/>
      <c r="AL28" s="310"/>
      <c r="AM28" s="310"/>
      <c r="AN28" s="310"/>
      <c r="AO28" s="310"/>
      <c r="AP28" s="310"/>
      <c r="AQ28" s="310"/>
      <c r="AR28" s="361"/>
      <c r="AS28" s="9" t="s">
        <v>175</v>
      </c>
      <c r="AT28" s="9" t="s">
        <v>175</v>
      </c>
      <c r="AU28" s="9" t="s">
        <v>173</v>
      </c>
      <c r="AV28" s="9" t="s">
        <v>173</v>
      </c>
      <c r="AW28" s="9" t="s">
        <v>173</v>
      </c>
      <c r="AX28" s="9" t="s">
        <v>173</v>
      </c>
      <c r="AY28" s="9" t="s">
        <v>173</v>
      </c>
      <c r="AZ28" s="9" t="s">
        <v>173</v>
      </c>
      <c r="BA28" s="314"/>
      <c r="BB28" s="366"/>
      <c r="BC28" s="369"/>
      <c r="BD28" s="369"/>
      <c r="BE28" s="369"/>
      <c r="BF28" s="369"/>
      <c r="BG28" s="369"/>
      <c r="BH28" s="369"/>
      <c r="BI28" s="375"/>
    </row>
    <row r="29" spans="1:62" ht="15.75" thickBot="1" x14ac:dyDescent="0.3">
      <c r="A29" s="338"/>
      <c r="B29" s="8" t="s">
        <v>175</v>
      </c>
      <c r="C29" s="7" t="s">
        <v>175</v>
      </c>
      <c r="D29" s="7" t="s">
        <v>175</v>
      </c>
      <c r="E29" s="7" t="s">
        <v>175</v>
      </c>
      <c r="F29" s="7" t="s">
        <v>175</v>
      </c>
      <c r="G29" s="7" t="s">
        <v>175</v>
      </c>
      <c r="H29" s="7" t="s">
        <v>175</v>
      </c>
      <c r="I29" s="7" t="s">
        <v>175</v>
      </c>
      <c r="J29" s="317"/>
      <c r="K29" s="7" t="s">
        <v>175</v>
      </c>
      <c r="L29" s="7" t="s">
        <v>175</v>
      </c>
      <c r="M29" s="7" t="s">
        <v>175</v>
      </c>
      <c r="N29" s="7" t="s">
        <v>175</v>
      </c>
      <c r="O29" s="7" t="s">
        <v>175</v>
      </c>
      <c r="P29" s="7" t="s">
        <v>175</v>
      </c>
      <c r="Q29" s="7" t="s">
        <v>175</v>
      </c>
      <c r="R29" s="7" t="s">
        <v>175</v>
      </c>
      <c r="S29" s="7" t="s">
        <v>175</v>
      </c>
      <c r="T29" s="7" t="s">
        <v>175</v>
      </c>
      <c r="U29" s="7" t="s">
        <v>175</v>
      </c>
      <c r="V29" s="7" t="s">
        <v>175</v>
      </c>
      <c r="W29" s="7" t="s">
        <v>175</v>
      </c>
      <c r="X29" s="7" t="s">
        <v>175</v>
      </c>
      <c r="Y29" s="7" t="s">
        <v>175</v>
      </c>
      <c r="Z29" s="7" t="s">
        <v>175</v>
      </c>
      <c r="AA29" s="317"/>
      <c r="AB29" s="7" t="s">
        <v>175</v>
      </c>
      <c r="AC29" s="7" t="s">
        <v>175</v>
      </c>
      <c r="AD29" s="7" t="s">
        <v>175</v>
      </c>
      <c r="AE29" s="7" t="s">
        <v>175</v>
      </c>
      <c r="AF29" s="7" t="s">
        <v>175</v>
      </c>
      <c r="AG29" s="7" t="s">
        <v>175</v>
      </c>
      <c r="AH29" s="7" t="s">
        <v>175</v>
      </c>
      <c r="AI29" s="7" t="s">
        <v>175</v>
      </c>
      <c r="AJ29" s="317"/>
      <c r="AK29" s="317"/>
      <c r="AL29" s="317"/>
      <c r="AM29" s="317"/>
      <c r="AN29" s="317"/>
      <c r="AO29" s="317"/>
      <c r="AP29" s="317"/>
      <c r="AQ29" s="317"/>
      <c r="AR29" s="362"/>
      <c r="AS29" s="7" t="s">
        <v>175</v>
      </c>
      <c r="AT29" s="7" t="s">
        <v>175</v>
      </c>
      <c r="AU29" s="7" t="s">
        <v>173</v>
      </c>
      <c r="AV29" s="7" t="s">
        <v>173</v>
      </c>
      <c r="AW29" s="7" t="s">
        <v>173</v>
      </c>
      <c r="AX29" s="7" t="s">
        <v>173</v>
      </c>
      <c r="AY29" s="7" t="s">
        <v>173</v>
      </c>
      <c r="AZ29" s="7" t="s">
        <v>173</v>
      </c>
      <c r="BA29" s="315"/>
      <c r="BB29" s="366"/>
      <c r="BC29" s="369"/>
      <c r="BD29" s="369"/>
      <c r="BE29" s="369"/>
      <c r="BF29" s="369"/>
      <c r="BG29" s="369"/>
      <c r="BH29" s="369"/>
      <c r="BI29" s="375"/>
    </row>
    <row r="30" spans="1:62" x14ac:dyDescent="0.25">
      <c r="AT30" s="371" t="s">
        <v>179</v>
      </c>
      <c r="AU30" s="372"/>
      <c r="AV30" s="372"/>
      <c r="AW30" s="372"/>
      <c r="AX30" s="372"/>
      <c r="AY30" s="372"/>
      <c r="AZ30" s="372"/>
      <c r="BA30" s="373"/>
      <c r="BB30" s="6">
        <f t="shared" ref="BB30:BI30" si="0">SUM(BB21:BB29)</f>
        <v>17.100000000000001</v>
      </c>
      <c r="BC30" s="6">
        <f t="shared" si="0"/>
        <v>3</v>
      </c>
      <c r="BD30" s="6">
        <f t="shared" si="0"/>
        <v>88.5</v>
      </c>
      <c r="BE30" s="6">
        <f t="shared" si="0"/>
        <v>6</v>
      </c>
      <c r="BF30" s="6">
        <f t="shared" si="0"/>
        <v>5.4</v>
      </c>
      <c r="BG30" s="6">
        <f t="shared" si="0"/>
        <v>36</v>
      </c>
      <c r="BH30" s="6">
        <f t="shared" si="0"/>
        <v>156</v>
      </c>
      <c r="BI30" s="6">
        <f t="shared" si="0"/>
        <v>180</v>
      </c>
      <c r="BJ30" s="5"/>
    </row>
    <row r="31" spans="1:62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BB31" s="5"/>
      <c r="BC31" s="5"/>
      <c r="BD31" s="5"/>
      <c r="BE31" s="5"/>
      <c r="BF31" s="5"/>
      <c r="BG31" s="5"/>
      <c r="BH31" s="5"/>
      <c r="BI31" s="5"/>
      <c r="BJ31" s="5"/>
    </row>
    <row r="32" spans="1:62" x14ac:dyDescent="0.25">
      <c r="B32" s="3" t="s">
        <v>28</v>
      </c>
      <c r="D32" s="3" t="s">
        <v>178</v>
      </c>
    </row>
    <row r="34" spans="2:20" x14ac:dyDescent="0.25">
      <c r="B34" s="3" t="s">
        <v>177</v>
      </c>
      <c r="D34" s="3" t="s">
        <v>176</v>
      </c>
    </row>
    <row r="36" spans="2:20" x14ac:dyDescent="0.25">
      <c r="B36" s="3" t="s">
        <v>175</v>
      </c>
      <c r="D36" s="3" t="s">
        <v>174</v>
      </c>
    </row>
    <row r="38" spans="2:20" x14ac:dyDescent="0.25">
      <c r="B38" s="3" t="s">
        <v>173</v>
      </c>
      <c r="D38" s="3" t="s">
        <v>29</v>
      </c>
    </row>
    <row r="40" spans="2:20" x14ac:dyDescent="0.25">
      <c r="B40" s="3" t="s">
        <v>172</v>
      </c>
      <c r="D40" s="3" t="s">
        <v>171</v>
      </c>
    </row>
    <row r="42" spans="2:20" x14ac:dyDescent="0.25">
      <c r="B42" s="3" t="s">
        <v>170</v>
      </c>
      <c r="D42" s="3" t="s">
        <v>169</v>
      </c>
    </row>
    <row r="47" spans="2:20" x14ac:dyDescent="0.25">
      <c r="T47" s="4"/>
    </row>
    <row r="48" spans="2:20" x14ac:dyDescent="0.25">
      <c r="T48" s="4"/>
    </row>
    <row r="49" spans="20:20" x14ac:dyDescent="0.25">
      <c r="T49" s="4"/>
    </row>
    <row r="50" spans="20:20" x14ac:dyDescent="0.25">
      <c r="T50" s="4"/>
    </row>
    <row r="51" spans="20:20" x14ac:dyDescent="0.25">
      <c r="T51" s="4"/>
    </row>
  </sheetData>
  <mergeCells count="153">
    <mergeCell ref="AT30:BA30"/>
    <mergeCell ref="BA4:BJ4"/>
    <mergeCell ref="BC24:BC26"/>
    <mergeCell ref="BG27:BG29"/>
    <mergeCell ref="BC27:BC29"/>
    <mergeCell ref="BG24:BG26"/>
    <mergeCell ref="BH24:BH26"/>
    <mergeCell ref="BH27:BH29"/>
    <mergeCell ref="BI24:BI26"/>
    <mergeCell ref="BI27:BI29"/>
    <mergeCell ref="BA6:BI6"/>
    <mergeCell ref="BB24:BB26"/>
    <mergeCell ref="BF24:BF26"/>
    <mergeCell ref="BD24:BD26"/>
    <mergeCell ref="BB27:BB29"/>
    <mergeCell ref="BF27:BF29"/>
    <mergeCell ref="BD27:BD29"/>
    <mergeCell ref="BE21:BE23"/>
    <mergeCell ref="BE24:BE26"/>
    <mergeCell ref="BE27:BE29"/>
    <mergeCell ref="AQ27:AQ29"/>
    <mergeCell ref="AR27:AR29"/>
    <mergeCell ref="AZ17:AZ19"/>
    <mergeCell ref="BA17:BA19"/>
    <mergeCell ref="AS17:AS19"/>
    <mergeCell ref="AT17:AT19"/>
    <mergeCell ref="AU17:AU19"/>
    <mergeCell ref="AV17:AV19"/>
    <mergeCell ref="AW17:AW19"/>
    <mergeCell ref="AX17:AX19"/>
    <mergeCell ref="AJ24:AJ26"/>
    <mergeCell ref="BG13:BG15"/>
    <mergeCell ref="BH13:BH15"/>
    <mergeCell ref="AM21:AM23"/>
    <mergeCell ref="AN21:AN23"/>
    <mergeCell ref="AQ24:AQ26"/>
    <mergeCell ref="AR24:AR26"/>
    <mergeCell ref="BB13:BB15"/>
    <mergeCell ref="BF13:BF15"/>
    <mergeCell ref="BC13:BC15"/>
    <mergeCell ref="AY17:AY19"/>
    <mergeCell ref="AQ17:AQ19"/>
    <mergeCell ref="AR17:AR19"/>
    <mergeCell ref="BI13:BI15"/>
    <mergeCell ref="BB21:BB23"/>
    <mergeCell ref="BF21:BF23"/>
    <mergeCell ref="BD21:BD23"/>
    <mergeCell ref="BC21:BC23"/>
    <mergeCell ref="BG21:BG23"/>
    <mergeCell ref="BH21:BH23"/>
    <mergeCell ref="BI21:BI23"/>
    <mergeCell ref="BD13:BD15"/>
    <mergeCell ref="BE13:BE15"/>
    <mergeCell ref="A27:A29"/>
    <mergeCell ref="AK24:AK26"/>
    <mergeCell ref="AL24:AL26"/>
    <mergeCell ref="AM24:AM26"/>
    <mergeCell ref="AN24:AN26"/>
    <mergeCell ref="AO24:AO26"/>
    <mergeCell ref="AM27:AM29"/>
    <mergeCell ref="AK27:AK29"/>
    <mergeCell ref="AL27:AL29"/>
    <mergeCell ref="AL17:AL19"/>
    <mergeCell ref="AM17:AM19"/>
    <mergeCell ref="AP24:AP26"/>
    <mergeCell ref="AN27:AN29"/>
    <mergeCell ref="AO27:AO29"/>
    <mergeCell ref="AP27:AP29"/>
    <mergeCell ref="AO21:AO23"/>
    <mergeCell ref="AP21:AP23"/>
    <mergeCell ref="AF17:AF19"/>
    <mergeCell ref="AG17:AG19"/>
    <mergeCell ref="AQ21:AQ23"/>
    <mergeCell ref="AR21:AR23"/>
    <mergeCell ref="X17:X19"/>
    <mergeCell ref="Y17:Y19"/>
    <mergeCell ref="AK21:AK23"/>
    <mergeCell ref="AL21:AL23"/>
    <mergeCell ref="AJ21:AJ23"/>
    <mergeCell ref="A24:A26"/>
    <mergeCell ref="A21:A23"/>
    <mergeCell ref="AH17:AH19"/>
    <mergeCell ref="AI17:AI19"/>
    <mergeCell ref="AK17:AK19"/>
    <mergeCell ref="AB17:AB19"/>
    <mergeCell ref="AC17:AC19"/>
    <mergeCell ref="AD17:AD19"/>
    <mergeCell ref="AE17:AE19"/>
    <mergeCell ref="AA17:AA19"/>
    <mergeCell ref="A17:A19"/>
    <mergeCell ref="J17:J19"/>
    <mergeCell ref="K17:K19"/>
    <mergeCell ref="L17:L19"/>
    <mergeCell ref="D17:D19"/>
    <mergeCell ref="E17:E19"/>
    <mergeCell ref="F17:F19"/>
    <mergeCell ref="G17:G19"/>
    <mergeCell ref="N17:N19"/>
    <mergeCell ref="O17:O19"/>
    <mergeCell ref="P17:P19"/>
    <mergeCell ref="Q17:Q19"/>
    <mergeCell ref="B17:B19"/>
    <mergeCell ref="C17:C19"/>
    <mergeCell ref="AA13:AA14"/>
    <mergeCell ref="AB13:AE13"/>
    <mergeCell ref="AF13:AI13"/>
    <mergeCell ref="AJ13:AJ14"/>
    <mergeCell ref="H17:H19"/>
    <mergeCell ref="I17:I19"/>
    <mergeCell ref="V17:V19"/>
    <mergeCell ref="W17:W19"/>
    <mergeCell ref="U17:U19"/>
    <mergeCell ref="M17:M19"/>
    <mergeCell ref="A4:AW4"/>
    <mergeCell ref="BA5:BF5"/>
    <mergeCell ref="AW13:AW14"/>
    <mergeCell ref="AX13:AZ13"/>
    <mergeCell ref="BA13:BA14"/>
    <mergeCell ref="B13:E13"/>
    <mergeCell ref="AO13:AR13"/>
    <mergeCell ref="O13:Q13"/>
    <mergeCell ref="R13:R14"/>
    <mergeCell ref="S13:V13"/>
    <mergeCell ref="F13:I13"/>
    <mergeCell ref="J13:J14"/>
    <mergeCell ref="A12:BA12"/>
    <mergeCell ref="AS13:AV13"/>
    <mergeCell ref="R17:R19"/>
    <mergeCell ref="S17:S19"/>
    <mergeCell ref="T17:T19"/>
    <mergeCell ref="Z17:Z19"/>
    <mergeCell ref="W13:W14"/>
    <mergeCell ref="X13:Z13"/>
    <mergeCell ref="J21:J23"/>
    <mergeCell ref="J24:J26"/>
    <mergeCell ref="J27:J29"/>
    <mergeCell ref="K21:K23"/>
    <mergeCell ref="K24:K26"/>
    <mergeCell ref="A2:AY2"/>
    <mergeCell ref="A5:AO5"/>
    <mergeCell ref="A6:AA6"/>
    <mergeCell ref="AN17:AN19"/>
    <mergeCell ref="AO17:AO19"/>
    <mergeCell ref="AK13:AM13"/>
    <mergeCell ref="AN13:AN14"/>
    <mergeCell ref="K13:M13"/>
    <mergeCell ref="N13:N14"/>
    <mergeCell ref="BA27:BA29"/>
    <mergeCell ref="AJ27:AJ29"/>
    <mergeCell ref="AA21:AA23"/>
    <mergeCell ref="AA24:AA26"/>
    <mergeCell ref="AA27:AA29"/>
    <mergeCell ref="AP17:AP19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план</vt:lpstr>
      <vt:lpstr>График</vt:lpstr>
    </vt:vector>
  </TitlesOfParts>
  <Company>Technologiae Mill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soboleva</dc:creator>
  <cp:lastModifiedBy>Никитина Наталья Владимировна</cp:lastModifiedBy>
  <cp:lastPrinted>2014-11-19T06:48:29Z</cp:lastPrinted>
  <dcterms:created xsi:type="dcterms:W3CDTF">2014-09-01T11:00:16Z</dcterms:created>
  <dcterms:modified xsi:type="dcterms:W3CDTF">2019-02-12T18:51:45Z</dcterms:modified>
</cp:coreProperties>
</file>