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o\Казакова Д.А\Экспедиции\приказы\богуславская_луга\"/>
    </mc:Choice>
  </mc:AlternateContent>
  <bookViews>
    <workbookView xWindow="0" yWindow="0" windowWidth="21570" windowHeight="8145"/>
  </bookViews>
  <sheets>
    <sheet name="ЛО Лужский р-н" sheetId="1" r:id="rId1"/>
  </sheets>
  <calcPr calcId="152511" fullCalcOnLoad="1" refMode="R1C1"/>
</workbook>
</file>

<file path=xl/calcChain.xml><?xml version="1.0" encoding="utf-8"?>
<calcChain xmlns="http://schemas.openxmlformats.org/spreadsheetml/2006/main">
  <c r="G35" i="1" l="1"/>
  <c r="G34" i="1"/>
  <c r="G33" i="1"/>
  <c r="H28" i="1"/>
  <c r="H27" i="1"/>
  <c r="H29" i="1" s="1"/>
  <c r="I22" i="1"/>
  <c r="I21" i="1"/>
  <c r="I20" i="1"/>
  <c r="I15" i="1"/>
  <c r="I14" i="1"/>
  <c r="I13" i="1"/>
  <c r="I23" i="1" l="1"/>
  <c r="I16" i="1"/>
  <c r="G36" i="1"/>
  <c r="D38" i="1" l="1"/>
</calcChain>
</file>

<file path=xl/comments1.xml><?xml version="1.0" encoding="utf-8"?>
<comments xmlns="http://schemas.openxmlformats.org/spreadsheetml/2006/main">
  <authors>
    <author/>
  </authors>
  <commentList>
    <comment ref="G9" authorId="0" shapeId="0">
      <text>
        <r>
          <rPr>
            <b/>
            <sz val="9"/>
            <color rgb="FF000000"/>
            <rFont val="Arial"/>
            <family val="2"/>
            <charset val="204"/>
          </rPr>
          <t xml:space="preserve">Автор:
</t>
        </r>
        <r>
          <rPr>
            <sz val="9"/>
            <color rgb="FF000000"/>
            <rFont val="Arial"/>
            <family val="2"/>
            <charset val="204"/>
          </rPr>
          <t>Указать дату проведения экспедиции в формате дд.мм.гг. Количество суток по всем блокам рассчитается автоматически</t>
        </r>
      </text>
    </comment>
  </commentList>
</comments>
</file>

<file path=xl/sharedStrings.xml><?xml version="1.0" encoding="utf-8"?>
<sst xmlns="http://schemas.openxmlformats.org/spreadsheetml/2006/main" count="76" uniqueCount="42">
  <si>
    <t>УТВЕРЖДЕНА</t>
  </si>
  <si>
    <t>Смета расходов по студенческой научно-исследовательской экспедиции:</t>
  </si>
  <si>
    <t>««Изучение инновационных форм социально-культурной деятельности, туризма и предпринимательских инициатив в Ленобласти»»</t>
  </si>
  <si>
    <t>-</t>
  </si>
  <si>
    <t>1. Командирование преподавателей НИУ ВШЭ</t>
  </si>
  <si>
    <t>№</t>
  </si>
  <si>
    <t>Статья расходов</t>
  </si>
  <si>
    <t>Стоимость, руб.</t>
  </si>
  <si>
    <t>Количество человек</t>
  </si>
  <si>
    <t>Количество суток*</t>
  </si>
  <si>
    <t>Общая стоимость, руб.</t>
  </si>
  <si>
    <t>Источник финансирования (не редактировать!)</t>
  </si>
  <si>
    <t>1.</t>
  </si>
  <si>
    <t>Транспортные расходы (СПб-Луга-СПб), автобус или ж/д</t>
  </si>
  <si>
    <t>41010ОБР – д.187526 – с/с 01.99 – 21030100</t>
  </si>
  <si>
    <t>2.</t>
  </si>
  <si>
    <t>3.</t>
  </si>
  <si>
    <t>Проживание в гостинице (гостевой дом "Мельница на речке Черной") в г. Луга</t>
  </si>
  <si>
    <t>4.</t>
  </si>
  <si>
    <t>Суточные**</t>
  </si>
  <si>
    <t>ИТОГО:</t>
  </si>
  <si>
    <t>2. Командирование студентов НИУ ВШЭ</t>
  </si>
  <si>
    <t>Транспортные расходы (СПб-Луга-СПб), ж\д, автобус</t>
  </si>
  <si>
    <t>25020ЦБД – д.187526 - с/с 01.99 – 21030100</t>
  </si>
  <si>
    <t>Расходы на питание**</t>
  </si>
  <si>
    <t>3. Прочие расходы</t>
  </si>
  <si>
    <t>Количество, шт.</t>
  </si>
  <si>
    <t>Траспортные расходы по району</t>
  </si>
  <si>
    <t>Билеты в музей (музей-усадьба Рождествено, музей г. Луга и пр.)</t>
  </si>
  <si>
    <t>4. Оплата труда руководителей экспедиции по договорам ГПХ с учетом страховых взносов</t>
  </si>
  <si>
    <t>41010ОБР – д.187526 – с/с 01.99 – 21030100, ст. 226_37, КВР 244</t>
  </si>
  <si>
    <t>ИТОГОВАЯ СУММА:</t>
  </si>
  <si>
    <t>(Сто двадцать девять тыся четыреста сорок) рублей 00 коп.</t>
  </si>
  <si>
    <t>* Заполняется автоматически</t>
  </si>
  <si>
    <t>**Фиксированная сумма</t>
  </si>
  <si>
    <t xml:space="preserve">Источник финансирования </t>
  </si>
  <si>
    <t>Оплата труда руководителя экспедиции по договору ГПХ (с учетом страховых взносов)</t>
  </si>
  <si>
    <t>Оплата труда заместителя руководителя экспедиции по договору ГПХ (с учетом страховых взносов)</t>
  </si>
  <si>
    <t>Оплата труда консультанта по договору ГПХ (с учетом страховых взносов)</t>
  </si>
  <si>
    <t>приказом   НИУ ВШЭ - Санкт-Петербург</t>
  </si>
  <si>
    <t>от ______________ №___________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</si>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</sst>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dd&quot;.&quot;mm&quot;.&quot;yyyy"/>
    <numFmt numFmtId="165" formatCode="[$-419]General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0">
    <xf numFmtId="0" fontId="0" fillId="0" borderId="0" xfId="0"/>
    <xf numFmtId="165" fontId="4" fillId="0" borderId="0" xfId="1" applyFont="1"/>
    <xf numFmtId="165" fontId="4" fillId="0" borderId="0" xfId="1" applyFont="1" applyAlignment="1">
      <alignment horizontal="right" vertical="center"/>
    </xf>
    <xf numFmtId="165" fontId="1" fillId="0" borderId="0" xfId="1"/>
    <xf numFmtId="164" fontId="5" fillId="0" borderId="0" xfId="1" applyNumberFormat="1" applyFont="1" applyAlignment="1">
      <alignment horizontal="center" vertical="center" wrapText="1"/>
    </xf>
    <xf numFmtId="165" fontId="5" fillId="0" borderId="0" xfId="1" applyFont="1" applyAlignment="1">
      <alignment horizontal="center" vertical="center" wrapText="1"/>
    </xf>
    <xf numFmtId="165" fontId="5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 wrapText="1"/>
    </xf>
    <xf numFmtId="165" fontId="4" fillId="0" borderId="0" xfId="1" applyFont="1" applyAlignment="1"/>
    <xf numFmtId="165" fontId="5" fillId="0" borderId="2" xfId="1" applyFont="1" applyBorder="1" applyAlignment="1">
      <alignment horizontal="right" vertical="center" wrapText="1"/>
    </xf>
    <xf numFmtId="165" fontId="5" fillId="0" borderId="3" xfId="1" applyFont="1" applyBorder="1" applyAlignment="1">
      <alignment horizontal="right" vertical="center" wrapText="1"/>
    </xf>
    <xf numFmtId="165" fontId="5" fillId="0" borderId="3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165" fontId="5" fillId="0" borderId="0" xfId="1" applyFont="1" applyAlignment="1"/>
    <xf numFmtId="165" fontId="5" fillId="0" borderId="0" xfId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wrapText="1"/>
    </xf>
    <xf numFmtId="165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165" fontId="5" fillId="0" borderId="1" xfId="1" applyFont="1" applyFill="1" applyBorder="1" applyAlignment="1">
      <alignment horizontal="right" vertical="center" wrapText="1"/>
    </xf>
    <xf numFmtId="165" fontId="4" fillId="0" borderId="5" xfId="1" applyFont="1" applyFill="1" applyBorder="1" applyAlignment="1">
      <alignment horizontal="center" vertical="center" wrapText="1"/>
    </xf>
    <xf numFmtId="165" fontId="4" fillId="0" borderId="6" xfId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/>
    </xf>
    <xf numFmtId="165" fontId="5" fillId="0" borderId="0" xfId="1" applyFont="1" applyFill="1" applyBorder="1" applyAlignment="1">
      <alignment horizontal="left"/>
    </xf>
    <xf numFmtId="165" fontId="4" fillId="0" borderId="2" xfId="1" applyFont="1" applyFill="1" applyBorder="1" applyAlignment="1">
      <alignment horizontal="center" vertical="center" wrapText="1"/>
    </xf>
    <xf numFmtId="165" fontId="4" fillId="0" borderId="4" xfId="1" applyFont="1" applyFill="1" applyBorder="1" applyAlignment="1">
      <alignment horizontal="center" vertical="center" wrapText="1"/>
    </xf>
    <xf numFmtId="165" fontId="4" fillId="0" borderId="0" xfId="1" applyFont="1" applyAlignment="1">
      <alignment horizontal="left" vertical="center"/>
    </xf>
    <xf numFmtId="165" fontId="4" fillId="0" borderId="0" xfId="1" applyFont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3"/>
  <sheetViews>
    <sheetView tabSelected="1" workbookViewId="0">
      <selection activeCell="M8" sqref="M8"/>
    </sheetView>
  </sheetViews>
  <sheetFormatPr defaultRowHeight="14.1" x14ac:dyDescent="0.25"/>
  <cols>
    <col min="1" max="1" width="5.125" style="3" customWidth="1"/>
    <col min="2" max="2" width="8.25" style="3" customWidth="1"/>
    <col min="3" max="3" width="25.625" style="3" customWidth="1"/>
    <col min="4" max="4" width="7.875" style="3" customWidth="1"/>
    <col min="5" max="5" width="10.5" style="3" customWidth="1"/>
    <col min="6" max="6" width="12.625" style="3" customWidth="1"/>
    <col min="7" max="7" width="10.75" style="3" customWidth="1"/>
    <col min="8" max="8" width="12.625" style="3" customWidth="1"/>
    <col min="9" max="9" width="8.875" style="3" customWidth="1"/>
    <col min="10" max="10" width="6.5" style="3" customWidth="1"/>
    <col min="11" max="11" width="8.5" style="1" customWidth="1"/>
    <col min="12" max="12" width="12.25" style="1" customWidth="1"/>
    <col min="13" max="1024" width="8.25" style="3" customWidth="1"/>
  </cols>
  <sheetData>
    <row r="1" spans="1:1024" s="1" customFormat="1" ht="15" x14ac:dyDescent="0.25">
      <c r="I1" s="28" t="s">
        <v>41</v>
      </c>
    </row>
    <row r="2" spans="1:1024" s="1" customFormat="1" ht="15" x14ac:dyDescent="0.25">
      <c r="H2" s="2"/>
      <c r="I2" s="29"/>
    </row>
    <row r="3" spans="1:1024" s="1" customFormat="1" ht="15" x14ac:dyDescent="0.25">
      <c r="I3" s="28" t="s">
        <v>0</v>
      </c>
    </row>
    <row r="4" spans="1:1024" s="1" customFormat="1" ht="15" x14ac:dyDescent="0.25">
      <c r="I4" s="28" t="s">
        <v>39</v>
      </c>
    </row>
    <row r="5" spans="1:1024" s="1" customFormat="1" ht="15" x14ac:dyDescent="0.25">
      <c r="I5" s="1" t="s">
        <v>40</v>
      </c>
    </row>
    <row r="6" spans="1:1024" s="1" customFormat="1" ht="15" x14ac:dyDescent="0.25"/>
    <row r="7" spans="1:1024" ht="17.25" customHeight="1" x14ac:dyDescent="0.25">
      <c r="B7" s="15" t="s">
        <v>1</v>
      </c>
      <c r="C7" s="15"/>
      <c r="D7" s="15"/>
      <c r="E7" s="15"/>
      <c r="F7" s="15"/>
      <c r="G7" s="15"/>
      <c r="H7" s="15"/>
      <c r="I7" s="15"/>
      <c r="J7" s="15"/>
      <c r="K7" s="15"/>
    </row>
    <row r="8" spans="1:1024" ht="37.5" customHeight="1" x14ac:dyDescent="0.25">
      <c r="B8" s="15" t="s">
        <v>2</v>
      </c>
      <c r="C8" s="15"/>
      <c r="D8" s="15"/>
      <c r="E8" s="15"/>
      <c r="F8" s="15"/>
      <c r="G8" s="15"/>
      <c r="H8" s="15"/>
      <c r="I8" s="15"/>
      <c r="J8" s="15"/>
      <c r="K8" s="15"/>
    </row>
    <row r="9" spans="1:1024" ht="15" x14ac:dyDescent="0.25">
      <c r="E9" s="4">
        <v>43288</v>
      </c>
      <c r="F9" s="5" t="s">
        <v>3</v>
      </c>
      <c r="G9" s="4">
        <v>43293</v>
      </c>
    </row>
    <row r="10" spans="1:1024" ht="15" x14ac:dyDescent="0.25">
      <c r="E10" s="4"/>
      <c r="F10" s="5"/>
      <c r="G10" s="4"/>
      <c r="H10" s="4"/>
    </row>
    <row r="11" spans="1:1024" ht="15" x14ac:dyDescent="0.25">
      <c r="A11" s="16" t="s">
        <v>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024" ht="44.25" customHeight="1" x14ac:dyDescent="0.25">
      <c r="A12" s="6" t="s">
        <v>5</v>
      </c>
      <c r="B12" s="17" t="s">
        <v>6</v>
      </c>
      <c r="C12" s="17"/>
      <c r="D12" s="17" t="s">
        <v>7</v>
      </c>
      <c r="E12" s="17"/>
      <c r="F12" s="17" t="s">
        <v>8</v>
      </c>
      <c r="G12" s="17"/>
      <c r="H12" s="6" t="s">
        <v>9</v>
      </c>
      <c r="I12" s="17" t="s">
        <v>10</v>
      </c>
      <c r="J12" s="17"/>
      <c r="K12" s="18" t="s">
        <v>35</v>
      </c>
      <c r="L12" s="18"/>
    </row>
    <row r="13" spans="1:1024" ht="33" customHeight="1" x14ac:dyDescent="0.25">
      <c r="A13" s="7" t="s">
        <v>12</v>
      </c>
      <c r="B13" s="19" t="s">
        <v>13</v>
      </c>
      <c r="C13" s="19"/>
      <c r="D13" s="19">
        <v>0</v>
      </c>
      <c r="E13" s="19"/>
      <c r="F13" s="19">
        <v>2</v>
      </c>
      <c r="G13" s="19"/>
      <c r="H13" s="7" t="s">
        <v>3</v>
      </c>
      <c r="I13" s="19">
        <f>D13*F13</f>
        <v>0</v>
      </c>
      <c r="J13" s="19"/>
      <c r="K13" s="19" t="s">
        <v>14</v>
      </c>
      <c r="L13" s="19"/>
    </row>
    <row r="14" spans="1:1024" customFormat="1" ht="33" customHeight="1" x14ac:dyDescent="0.25">
      <c r="A14" s="7" t="s">
        <v>16</v>
      </c>
      <c r="B14" s="26" t="s">
        <v>17</v>
      </c>
      <c r="C14" s="27"/>
      <c r="D14" s="26">
        <v>1000</v>
      </c>
      <c r="E14" s="27"/>
      <c r="F14" s="26">
        <v>2</v>
      </c>
      <c r="G14" s="27"/>
      <c r="H14" s="7">
        <v>5</v>
      </c>
      <c r="I14" s="26">
        <f>D14*F14*H14</f>
        <v>10000</v>
      </c>
      <c r="J14" s="27"/>
      <c r="K14" s="19"/>
      <c r="L14" s="1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</row>
    <row r="15" spans="1:1024" customFormat="1" ht="14.1" customHeight="1" x14ac:dyDescent="0.25">
      <c r="A15" s="7" t="s">
        <v>18</v>
      </c>
      <c r="B15" s="19" t="s">
        <v>19</v>
      </c>
      <c r="C15" s="19"/>
      <c r="D15" s="19">
        <v>700</v>
      </c>
      <c r="E15" s="19"/>
      <c r="F15" s="19">
        <v>2</v>
      </c>
      <c r="G15" s="19"/>
      <c r="H15" s="7">
        <v>6</v>
      </c>
      <c r="I15" s="19">
        <f>D15*F15*H15</f>
        <v>8400</v>
      </c>
      <c r="J15" s="19"/>
      <c r="K15" s="19"/>
      <c r="L15" s="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spans="1:1024" customFormat="1" ht="14.1" customHeight="1" x14ac:dyDescent="0.25">
      <c r="A16" s="21" t="s">
        <v>20</v>
      </c>
      <c r="B16" s="21"/>
      <c r="C16" s="21"/>
      <c r="D16" s="21"/>
      <c r="E16" s="21"/>
      <c r="F16" s="21"/>
      <c r="G16" s="21"/>
      <c r="H16" s="21"/>
      <c r="I16" s="17">
        <f>SUM(I14:J15)</f>
        <v>18400</v>
      </c>
      <c r="J16" s="17"/>
      <c r="K16" s="20"/>
      <c r="L16" s="2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</row>
    <row r="17" spans="1:1024" customFormat="1" ht="15" x14ac:dyDescent="0.25">
      <c r="A17" s="9"/>
      <c r="B17" s="10"/>
      <c r="C17" s="10"/>
      <c r="D17" s="10"/>
      <c r="E17" s="10"/>
      <c r="F17" s="10"/>
      <c r="G17" s="10"/>
      <c r="H17" s="10"/>
      <c r="I17" s="11"/>
      <c r="J17" s="11"/>
      <c r="K17" s="12"/>
      <c r="L17" s="1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spans="1:1024" customFormat="1" ht="15" x14ac:dyDescent="0.25">
      <c r="A18" s="16" t="s">
        <v>21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spans="1:1024" customFormat="1" ht="45" customHeight="1" x14ac:dyDescent="0.25">
      <c r="A19" s="6" t="s">
        <v>5</v>
      </c>
      <c r="B19" s="17" t="s">
        <v>6</v>
      </c>
      <c r="C19" s="17"/>
      <c r="D19" s="17" t="s">
        <v>7</v>
      </c>
      <c r="E19" s="17"/>
      <c r="F19" s="17" t="s">
        <v>8</v>
      </c>
      <c r="G19" s="17"/>
      <c r="H19" s="6" t="s">
        <v>9</v>
      </c>
      <c r="I19" s="17" t="s">
        <v>10</v>
      </c>
      <c r="J19" s="17"/>
      <c r="K19" s="18" t="s">
        <v>11</v>
      </c>
      <c r="L19" s="1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spans="1:1024" customFormat="1" ht="36" customHeight="1" x14ac:dyDescent="0.25">
      <c r="A20" s="7" t="s">
        <v>12</v>
      </c>
      <c r="B20" s="19" t="s">
        <v>22</v>
      </c>
      <c r="C20" s="19"/>
      <c r="D20" s="19">
        <v>600</v>
      </c>
      <c r="E20" s="19"/>
      <c r="F20" s="19">
        <v>6</v>
      </c>
      <c r="G20" s="19"/>
      <c r="H20" s="7" t="s">
        <v>3</v>
      </c>
      <c r="I20" s="19">
        <f>D20*F20</f>
        <v>3600</v>
      </c>
      <c r="J20" s="19"/>
      <c r="K20" s="19" t="s">
        <v>23</v>
      </c>
      <c r="L20" s="19"/>
      <c r="M20" s="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spans="1:1024" customFormat="1" ht="33" customHeight="1" x14ac:dyDescent="0.25">
      <c r="A21" s="7" t="s">
        <v>15</v>
      </c>
      <c r="B21" s="19" t="s">
        <v>17</v>
      </c>
      <c r="C21" s="19"/>
      <c r="D21" s="19">
        <v>1000</v>
      </c>
      <c r="E21" s="19"/>
      <c r="F21" s="19">
        <v>6</v>
      </c>
      <c r="G21" s="19"/>
      <c r="H21" s="7">
        <v>5</v>
      </c>
      <c r="I21" s="19">
        <f>D21*F21*H21</f>
        <v>30000</v>
      </c>
      <c r="J21" s="19"/>
      <c r="K21" s="19"/>
      <c r="L21" s="1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spans="1:1024" customFormat="1" ht="14.1" customHeight="1" x14ac:dyDescent="0.25">
      <c r="A22" s="7" t="s">
        <v>16</v>
      </c>
      <c r="B22" s="19" t="s">
        <v>24</v>
      </c>
      <c r="C22" s="19"/>
      <c r="D22" s="19">
        <v>350</v>
      </c>
      <c r="E22" s="19"/>
      <c r="F22" s="19">
        <v>6</v>
      </c>
      <c r="G22" s="19"/>
      <c r="H22" s="7">
        <v>6</v>
      </c>
      <c r="I22" s="19">
        <f>D22*F22*H22</f>
        <v>12600</v>
      </c>
      <c r="J22" s="19"/>
      <c r="K22" s="19"/>
      <c r="L22" s="1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  <row r="23" spans="1:1024" customFormat="1" ht="14.1" customHeight="1" x14ac:dyDescent="0.25">
      <c r="A23" s="21" t="s">
        <v>20</v>
      </c>
      <c r="B23" s="21"/>
      <c r="C23" s="21"/>
      <c r="D23" s="21"/>
      <c r="E23" s="21"/>
      <c r="F23" s="21"/>
      <c r="G23" s="21"/>
      <c r="H23" s="21"/>
      <c r="I23" s="17">
        <f>SUM(I20:J22)</f>
        <v>46200</v>
      </c>
      <c r="J23" s="17"/>
      <c r="K23" s="20"/>
      <c r="L23" s="2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</row>
    <row r="24" spans="1:1024" customFormat="1" ht="15" x14ac:dyDescent="0.25">
      <c r="A24" s="9"/>
      <c r="B24" s="10"/>
      <c r="C24" s="10"/>
      <c r="D24" s="10"/>
      <c r="E24" s="10"/>
      <c r="F24" s="10"/>
      <c r="G24" s="10"/>
      <c r="H24" s="10"/>
      <c r="I24" s="11"/>
      <c r="J24" s="11"/>
      <c r="K24" s="12"/>
      <c r="L24" s="1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</row>
    <row r="25" spans="1:1024" customFormat="1" ht="15" x14ac:dyDescent="0.25">
      <c r="A25" s="16" t="s">
        <v>25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</row>
    <row r="26" spans="1:1024" customFormat="1" ht="30" customHeight="1" x14ac:dyDescent="0.25">
      <c r="A26" s="6" t="s">
        <v>5</v>
      </c>
      <c r="B26" s="17" t="s">
        <v>6</v>
      </c>
      <c r="C26" s="17"/>
      <c r="D26" s="17" t="s">
        <v>7</v>
      </c>
      <c r="E26" s="17"/>
      <c r="F26" s="17" t="s">
        <v>26</v>
      </c>
      <c r="G26" s="17"/>
      <c r="H26" s="17" t="s">
        <v>10</v>
      </c>
      <c r="I26" s="17"/>
      <c r="J26" s="18" t="s">
        <v>11</v>
      </c>
      <c r="K26" s="18"/>
      <c r="L26" s="1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spans="1:1024" customFormat="1" ht="34.5" customHeight="1" x14ac:dyDescent="0.25">
      <c r="A27" s="7" t="s">
        <v>12</v>
      </c>
      <c r="B27" s="19" t="s">
        <v>27</v>
      </c>
      <c r="C27" s="19"/>
      <c r="D27" s="19">
        <v>11600</v>
      </c>
      <c r="E27" s="19"/>
      <c r="F27" s="19">
        <v>1</v>
      </c>
      <c r="G27" s="19"/>
      <c r="H27" s="19">
        <f>D27*F27</f>
        <v>11600</v>
      </c>
      <c r="I27" s="19"/>
      <c r="J27" s="22" t="s">
        <v>23</v>
      </c>
      <c r="K27" s="22"/>
      <c r="L27" s="2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 customFormat="1" ht="45" customHeight="1" x14ac:dyDescent="0.25">
      <c r="A28" s="7" t="s">
        <v>15</v>
      </c>
      <c r="B28" s="22" t="s">
        <v>28</v>
      </c>
      <c r="C28" s="22"/>
      <c r="D28" s="19">
        <v>300</v>
      </c>
      <c r="E28" s="19"/>
      <c r="F28" s="19">
        <v>8</v>
      </c>
      <c r="G28" s="19"/>
      <c r="H28" s="19">
        <f>D28*F28</f>
        <v>2400</v>
      </c>
      <c r="I28" s="19"/>
      <c r="J28" s="22"/>
      <c r="K28" s="22"/>
      <c r="L28" s="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customFormat="1" ht="14.1" customHeight="1" x14ac:dyDescent="0.25">
      <c r="A29" s="21" t="s">
        <v>20</v>
      </c>
      <c r="B29" s="21"/>
      <c r="C29" s="21"/>
      <c r="D29" s="21"/>
      <c r="E29" s="21"/>
      <c r="F29" s="21"/>
      <c r="G29" s="21"/>
      <c r="H29" s="17">
        <f>SUM(H27:I28)</f>
        <v>14000</v>
      </c>
      <c r="I29" s="17"/>
      <c r="J29" s="20"/>
      <c r="K29" s="20"/>
      <c r="L29" s="2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customFormat="1" ht="15" x14ac:dyDescent="0.25">
      <c r="A30" s="9"/>
      <c r="B30" s="10"/>
      <c r="C30" s="10"/>
      <c r="D30" s="10"/>
      <c r="E30" s="10"/>
      <c r="F30" s="10"/>
      <c r="G30" s="10"/>
      <c r="H30" s="11"/>
      <c r="I30" s="11"/>
      <c r="J30" s="12"/>
      <c r="K30" s="12"/>
      <c r="L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customFormat="1" ht="15" x14ac:dyDescent="0.25">
      <c r="A31" s="16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  <row r="32" spans="1:1024" customFormat="1" ht="29.25" customHeight="1" x14ac:dyDescent="0.25">
      <c r="A32" s="6" t="s">
        <v>5</v>
      </c>
      <c r="B32" s="17" t="s">
        <v>6</v>
      </c>
      <c r="C32" s="17"/>
      <c r="D32" s="17" t="s">
        <v>8</v>
      </c>
      <c r="E32" s="17"/>
      <c r="F32" s="6" t="s">
        <v>9</v>
      </c>
      <c r="G32" s="17" t="s">
        <v>10</v>
      </c>
      <c r="H32" s="17"/>
      <c r="I32" s="17" t="s">
        <v>11</v>
      </c>
      <c r="J32" s="17"/>
      <c r="K32" s="17"/>
      <c r="L32" s="17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</row>
    <row r="33" spans="1:1024" customFormat="1" ht="42" customHeight="1" x14ac:dyDescent="0.25">
      <c r="A33" s="7" t="s">
        <v>12</v>
      </c>
      <c r="B33" s="19" t="s">
        <v>36</v>
      </c>
      <c r="C33" s="19"/>
      <c r="D33" s="19">
        <v>1</v>
      </c>
      <c r="E33" s="19"/>
      <c r="F33" s="7" t="s">
        <v>3</v>
      </c>
      <c r="G33" s="19">
        <f>25000*1.271</f>
        <v>31774.999999999996</v>
      </c>
      <c r="H33" s="19"/>
      <c r="I33" s="23" t="s">
        <v>30</v>
      </c>
      <c r="J33" s="23"/>
      <c r="K33" s="23"/>
      <c r="L33" s="2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customFormat="1" ht="48.75" customHeight="1" x14ac:dyDescent="0.25">
      <c r="A34" s="7" t="s">
        <v>15</v>
      </c>
      <c r="B34" s="19" t="s">
        <v>37</v>
      </c>
      <c r="C34" s="19"/>
      <c r="D34" s="19">
        <v>1</v>
      </c>
      <c r="E34" s="19"/>
      <c r="F34" s="7" t="s">
        <v>3</v>
      </c>
      <c r="G34" s="19">
        <f>10000*1.271</f>
        <v>12709.999999999998</v>
      </c>
      <c r="H34" s="19"/>
      <c r="I34" s="23"/>
      <c r="J34" s="23"/>
      <c r="K34" s="23"/>
      <c r="L34" s="2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customFormat="1" ht="46.5" customHeight="1" x14ac:dyDescent="0.25">
      <c r="A35" s="7" t="s">
        <v>16</v>
      </c>
      <c r="B35" s="19" t="s">
        <v>38</v>
      </c>
      <c r="C35" s="19"/>
      <c r="D35" s="19">
        <v>1</v>
      </c>
      <c r="E35" s="19"/>
      <c r="F35" s="7" t="s">
        <v>3</v>
      </c>
      <c r="G35" s="19">
        <f>5000*1.271</f>
        <v>6354.9999999999991</v>
      </c>
      <c r="H35" s="19"/>
      <c r="I35" s="23"/>
      <c r="J35" s="23"/>
      <c r="K35" s="23"/>
      <c r="L35" s="2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customFormat="1" ht="14.1" customHeight="1" x14ac:dyDescent="0.25">
      <c r="A36" s="7"/>
      <c r="B36" s="21" t="s">
        <v>20</v>
      </c>
      <c r="C36" s="21"/>
      <c r="D36" s="21"/>
      <c r="E36" s="21"/>
      <c r="F36" s="21"/>
      <c r="G36" s="17">
        <f>SUM(G33:H35)</f>
        <v>50839.999999999993</v>
      </c>
      <c r="H36" s="17"/>
      <c r="I36" s="20"/>
      <c r="J36" s="20"/>
      <c r="K36" s="20"/>
      <c r="L36" s="2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8" spans="1:1024" customFormat="1" ht="15" x14ac:dyDescent="0.25">
      <c r="A38" s="3"/>
      <c r="B38" s="24" t="s">
        <v>31</v>
      </c>
      <c r="C38" s="24"/>
      <c r="D38" s="14">
        <f>SUM(I16+I23+G36+H29)</f>
        <v>129440</v>
      </c>
      <c r="E38" s="24" t="s">
        <v>32</v>
      </c>
      <c r="F38" s="24"/>
      <c r="G38" s="24"/>
      <c r="H38" s="24"/>
      <c r="I38" s="24"/>
      <c r="J38" s="24"/>
      <c r="K38" s="24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40" spans="1:1024" customFormat="1" ht="15" x14ac:dyDescent="0.25">
      <c r="A40" s="3"/>
      <c r="B40" s="25" t="s">
        <v>33</v>
      </c>
      <c r="C40" s="25"/>
      <c r="D40" s="25"/>
      <c r="E40" s="25"/>
      <c r="F40" s="3"/>
      <c r="G40" s="3"/>
      <c r="H40" s="3"/>
      <c r="I40" s="3"/>
      <c r="J40" s="3"/>
      <c r="K40" s="1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customFormat="1" ht="15" x14ac:dyDescent="0.25">
      <c r="A41" s="3"/>
      <c r="B41" s="25" t="s">
        <v>34</v>
      </c>
      <c r="C41" s="25"/>
      <c r="D41" s="25"/>
      <c r="E41" s="25"/>
      <c r="F41" s="3"/>
      <c r="G41" s="3"/>
      <c r="H41" s="3"/>
      <c r="I41" s="3"/>
      <c r="J41" s="3"/>
      <c r="K41" s="1"/>
      <c r="L41" s="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ht="15" x14ac:dyDescent="0.25"/>
    <row r="43" spans="1:1024" ht="15" x14ac:dyDescent="0.25"/>
  </sheetData>
  <mergeCells count="86">
    <mergeCell ref="B38:C38"/>
    <mergeCell ref="E38:K38"/>
    <mergeCell ref="B40:E40"/>
    <mergeCell ref="B41:E41"/>
    <mergeCell ref="B36:F36"/>
    <mergeCell ref="G36:H36"/>
    <mergeCell ref="I36:L36"/>
    <mergeCell ref="B33:C33"/>
    <mergeCell ref="D33:E33"/>
    <mergeCell ref="G33:H33"/>
    <mergeCell ref="I33:L35"/>
    <mergeCell ref="B34:C34"/>
    <mergeCell ref="D34:E34"/>
    <mergeCell ref="G34:H34"/>
    <mergeCell ref="B35:C35"/>
    <mergeCell ref="D35:E35"/>
    <mergeCell ref="G35:H35"/>
    <mergeCell ref="A29:G29"/>
    <mergeCell ref="H29:I29"/>
    <mergeCell ref="J29:L29"/>
    <mergeCell ref="A31:L31"/>
    <mergeCell ref="B32:C32"/>
    <mergeCell ref="D32:E32"/>
    <mergeCell ref="G32:H32"/>
    <mergeCell ref="I32:L32"/>
    <mergeCell ref="B27:C27"/>
    <mergeCell ref="D27:E27"/>
    <mergeCell ref="F27:G27"/>
    <mergeCell ref="H27:I27"/>
    <mergeCell ref="J27:L28"/>
    <mergeCell ref="B28:C28"/>
    <mergeCell ref="D28:E28"/>
    <mergeCell ref="F28:G28"/>
    <mergeCell ref="H28:I28"/>
    <mergeCell ref="A25:L25"/>
    <mergeCell ref="B26:C26"/>
    <mergeCell ref="D26:E26"/>
    <mergeCell ref="F26:G26"/>
    <mergeCell ref="H26:I26"/>
    <mergeCell ref="J26:L26"/>
    <mergeCell ref="D22:E22"/>
    <mergeCell ref="F22:G22"/>
    <mergeCell ref="I22:J22"/>
    <mergeCell ref="A23:H23"/>
    <mergeCell ref="I23:J23"/>
    <mergeCell ref="K23:L23"/>
    <mergeCell ref="B20:C20"/>
    <mergeCell ref="D20:E20"/>
    <mergeCell ref="F20:G20"/>
    <mergeCell ref="I20:J20"/>
    <mergeCell ref="K20:L22"/>
    <mergeCell ref="B21:C21"/>
    <mergeCell ref="D21:E21"/>
    <mergeCell ref="F21:G21"/>
    <mergeCell ref="I21:J21"/>
    <mergeCell ref="B22:C22"/>
    <mergeCell ref="A16:H16"/>
    <mergeCell ref="I16:J16"/>
    <mergeCell ref="K16:L16"/>
    <mergeCell ref="A18:L18"/>
    <mergeCell ref="B19:C19"/>
    <mergeCell ref="D19:E19"/>
    <mergeCell ref="F19:G19"/>
    <mergeCell ref="I19:J19"/>
    <mergeCell ref="K19:L19"/>
    <mergeCell ref="D14:E14"/>
    <mergeCell ref="F14:G14"/>
    <mergeCell ref="I14:J14"/>
    <mergeCell ref="B15:C15"/>
    <mergeCell ref="D15:E15"/>
    <mergeCell ref="F15:G15"/>
    <mergeCell ref="I15:J15"/>
    <mergeCell ref="B13:C13"/>
    <mergeCell ref="D13:E13"/>
    <mergeCell ref="F13:G13"/>
    <mergeCell ref="I13:J13"/>
    <mergeCell ref="K13:L15"/>
    <mergeCell ref="B14:C14"/>
    <mergeCell ref="B7:K7"/>
    <mergeCell ref="B8:K8"/>
    <mergeCell ref="A11:L11"/>
    <mergeCell ref="B12:C12"/>
    <mergeCell ref="D12:E12"/>
    <mergeCell ref="F12:G12"/>
    <mergeCell ref="I12:J12"/>
    <mergeCell ref="K12:L12"/>
  </mergeCells>
  <pageMargins left="0" right="0" top="0.39409448818897641" bottom="0.39409448818897641" header="0" footer="0"/>
  <headerFooter>
    <oddHeader>&amp;C&amp;A</oddHeader>
    <oddFooter>&amp;CСтраница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 Лужский р-н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Дария Андреевна</dc:creator>
  <cp:lastModifiedBy>Казакова Дария Андреевна</cp:lastModifiedBy>
  <cp:revision>2</cp:revision>
  <dcterms:created xsi:type="dcterms:W3CDTF">2018-06-29T16:39:49Z</dcterms:created>
  <dcterms:modified xsi:type="dcterms:W3CDTF">2018-07-02T09:27:00Z</dcterms:modified>
</cp:coreProperties>
</file>