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L:\ОСУПМ_ШЭМ\рейтинги\Финансы\2 семестр 2017-2018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12" i="1"/>
  <c r="P36" i="1"/>
  <c r="P14" i="1"/>
  <c r="P20" i="1"/>
  <c r="P37" i="1"/>
  <c r="P41" i="1"/>
  <c r="P21" i="1"/>
  <c r="P26" i="1"/>
  <c r="P27" i="1"/>
  <c r="P22" i="1"/>
  <c r="P23" i="1"/>
  <c r="P28" i="1"/>
  <c r="P24" i="1"/>
  <c r="P29" i="1"/>
  <c r="P30" i="1"/>
  <c r="P15" i="1"/>
  <c r="P31" i="1"/>
  <c r="P16" i="1"/>
  <c r="P17" i="1"/>
  <c r="P32" i="1"/>
  <c r="P42" i="1"/>
  <c r="P43" i="1"/>
  <c r="P33" i="1"/>
  <c r="P18" i="1"/>
  <c r="P34" i="1"/>
  <c r="P19" i="1"/>
  <c r="P12" i="1"/>
  <c r="P44" i="1"/>
  <c r="P38" i="1"/>
  <c r="P25" i="1"/>
  <c r="P13" i="1"/>
  <c r="P45" i="1"/>
  <c r="P39" i="1"/>
  <c r="P40" i="1"/>
  <c r="O36" i="1"/>
  <c r="O14" i="1"/>
  <c r="O20" i="1"/>
  <c r="O37" i="1"/>
  <c r="O41" i="1"/>
  <c r="O21" i="1"/>
  <c r="O26" i="1"/>
  <c r="O27" i="1"/>
  <c r="O22" i="1"/>
  <c r="O23" i="1"/>
  <c r="O28" i="1"/>
  <c r="O24" i="1"/>
  <c r="O29" i="1"/>
  <c r="O30" i="1"/>
  <c r="O15" i="1"/>
  <c r="O31" i="1"/>
  <c r="O16" i="1"/>
  <c r="O17" i="1"/>
  <c r="O32" i="1"/>
  <c r="O42" i="1"/>
  <c r="O43" i="1"/>
  <c r="O33" i="1"/>
  <c r="O18" i="1"/>
  <c r="O34" i="1"/>
  <c r="O19" i="1"/>
  <c r="O12" i="1"/>
  <c r="O44" i="1"/>
  <c r="O38" i="1"/>
  <c r="O25" i="1"/>
  <c r="O13" i="1"/>
  <c r="O45" i="1"/>
  <c r="O39" i="1"/>
  <c r="O40" i="1"/>
  <c r="P35" i="1"/>
  <c r="O35" i="1"/>
  <c r="L19" i="1"/>
  <c r="J36" i="1"/>
  <c r="L36" i="1" s="1"/>
  <c r="J14" i="1"/>
  <c r="L14" i="1" s="1"/>
  <c r="J20" i="1"/>
  <c r="L20" i="1" s="1"/>
  <c r="J37" i="1"/>
  <c r="L37" i="1" s="1"/>
  <c r="J41" i="1"/>
  <c r="L41" i="1" s="1"/>
  <c r="J21" i="1"/>
  <c r="L21" i="1" s="1"/>
  <c r="J26" i="1"/>
  <c r="L26" i="1" s="1"/>
  <c r="J27" i="1"/>
  <c r="L27" i="1" s="1"/>
  <c r="J22" i="1"/>
  <c r="L22" i="1" s="1"/>
  <c r="J23" i="1"/>
  <c r="L23" i="1" s="1"/>
  <c r="J28" i="1"/>
  <c r="L28" i="1" s="1"/>
  <c r="J24" i="1"/>
  <c r="L24" i="1" s="1"/>
  <c r="J29" i="1"/>
  <c r="L29" i="1" s="1"/>
  <c r="J30" i="1"/>
  <c r="L30" i="1" s="1"/>
  <c r="J15" i="1"/>
  <c r="L15" i="1" s="1"/>
  <c r="J31" i="1"/>
  <c r="L31" i="1" s="1"/>
  <c r="J16" i="1"/>
  <c r="L16" i="1" s="1"/>
  <c r="J17" i="1"/>
  <c r="L17" i="1" s="1"/>
  <c r="J32" i="1"/>
  <c r="L32" i="1" s="1"/>
  <c r="J42" i="1"/>
  <c r="L42" i="1" s="1"/>
  <c r="J43" i="1"/>
  <c r="L43" i="1" s="1"/>
  <c r="J33" i="1"/>
  <c r="L33" i="1" s="1"/>
  <c r="J18" i="1"/>
  <c r="L18" i="1" s="1"/>
  <c r="J34" i="1"/>
  <c r="L34" i="1" s="1"/>
  <c r="J19" i="1"/>
  <c r="J12" i="1"/>
  <c r="L12" i="1" s="1"/>
  <c r="J44" i="1"/>
  <c r="L44" i="1" s="1"/>
  <c r="J38" i="1"/>
  <c r="L38" i="1" s="1"/>
  <c r="J25" i="1"/>
  <c r="L25" i="1" s="1"/>
  <c r="J13" i="1"/>
  <c r="L13" i="1" s="1"/>
  <c r="J45" i="1"/>
  <c r="L45" i="1" s="1"/>
  <c r="J39" i="1"/>
  <c r="L39" i="1" s="1"/>
  <c r="J40" i="1"/>
  <c r="L40" i="1" s="1"/>
  <c r="J35" i="1"/>
  <c r="L35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" i="2"/>
</calcChain>
</file>

<file path=xl/sharedStrings.xml><?xml version="1.0" encoding="utf-8"?>
<sst xmlns="http://schemas.openxmlformats.org/spreadsheetml/2006/main" count="470" uniqueCount="125">
  <si>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</si>
  <si>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</si>
  <si>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</si>
  <si>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</si>
  <si>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</si>
  <si>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</si>
  <si>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</si>
  <si>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</si>
  <si>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</si>
  <si>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</si>
  <si>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</si>
  <si>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</si>
  <si>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</si>
  <si>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</si>
  <si>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</si>
  <si>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</si>
  <si>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</si>
  <si>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</si>
  <si>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</si>
  <si>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</si>
  <si>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</si>
  <si>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</si>
  <si>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</si>
  <si>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</si>
  <si>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</si>
  <si>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</si>
  <si>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</si>
  <si>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</si>
  <si>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</si>
  <si>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</si>
  <si>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</si>
  <si>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</si>
  <si>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</si>
  <si>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</si>
  <si>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Акореде Хамза Данджума</t>
  </si>
  <si>
    <t>Балеев Павел Александрович</t>
  </si>
  <si>
    <t>Битюкова Анна Викторовна</t>
  </si>
  <si>
    <t>Бодрова Юлия Степановна</t>
  </si>
  <si>
    <t>Будченко Анастасия Сергеевна</t>
  </si>
  <si>
    <t>Булович Надежда Сергеевна</t>
  </si>
  <si>
    <t>Быстрова Ольга Александровна</t>
  </si>
  <si>
    <t>Галкина Вероника Валерьевна</t>
  </si>
  <si>
    <t>Ганеев Фидан Фаилович</t>
  </si>
  <si>
    <t>Гасанов Эльчин Аловсат оглы</t>
  </si>
  <si>
    <t>Геворгян Раффи Варданович</t>
  </si>
  <si>
    <t>Дерут Артемий Одеевич</t>
  </si>
  <si>
    <t>Дочевия Петер</t>
  </si>
  <si>
    <t>Ким Йонгхюн</t>
  </si>
  <si>
    <t>Колоницкий Арсений Филиппович</t>
  </si>
  <si>
    <t>Кошелев Константин Александрович</t>
  </si>
  <si>
    <t>Кумченко Ксения Сергеевна</t>
  </si>
  <si>
    <t>Линник Юлия</t>
  </si>
  <si>
    <t>Льер Александр,Марк,Доминик</t>
  </si>
  <si>
    <t>Мокрополов Сергей Сергеевич</t>
  </si>
  <si>
    <t>Морозов Сергей Игоревич</t>
  </si>
  <si>
    <t>Пардаев Алишер Абдимажидович</t>
  </si>
  <si>
    <t>Пилачева Полина Анатольевна</t>
  </si>
  <si>
    <t>Пудовинникова Анастасия Григорьевна</t>
  </si>
  <si>
    <t>Сапунова Ирина Владимировна</t>
  </si>
  <si>
    <t>Сельгеев Александр Владиславович</t>
  </si>
  <si>
    <t>Сидорова Полина Александровна</t>
  </si>
  <si>
    <t>Танг Бьянру</t>
  </si>
  <si>
    <t>Татарова Екатерина Владимировна</t>
  </si>
  <si>
    <t>Терников Андрей Александрович</t>
  </si>
  <si>
    <t>Тимофеева Софья Вадимовна</t>
  </si>
  <si>
    <t>Челомбитько Екатерина Игоревна</t>
  </si>
  <si>
    <t>Чернов Александр Григорьевич</t>
  </si>
  <si>
    <t>Чечемина Елизавета Владиславовна</t>
  </si>
  <si>
    <t>Шериф Мерям</t>
  </si>
  <si>
    <t>МФН161</t>
  </si>
  <si>
    <t>С161МФИНН001</t>
  </si>
  <si>
    <t>Защита выпускной квалификационной работы (магистерской диссертации)</t>
  </si>
  <si>
    <t>Экзамен</t>
  </si>
  <si>
    <t>2017/2018 учебный год 3 модуль</t>
  </si>
  <si>
    <t>Финансы</t>
  </si>
  <si>
    <t>С171МФИНН025</t>
  </si>
  <si>
    <t>С161МФИНН003</t>
  </si>
  <si>
    <t>МФН162</t>
  </si>
  <si>
    <t>С161МФИНН004</t>
  </si>
  <si>
    <t>С161МФИНН005</t>
  </si>
  <si>
    <t>С161МФИНН006</t>
  </si>
  <si>
    <t>С161МФИНН007</t>
  </si>
  <si>
    <t>С161МФИНН008</t>
  </si>
  <si>
    <t>С161МФИНН010</t>
  </si>
  <si>
    <t>С161МФИНН011</t>
  </si>
  <si>
    <t>С161МФИНН012</t>
  </si>
  <si>
    <t>С161МФИНН013</t>
  </si>
  <si>
    <t>С161МФИНН014</t>
  </si>
  <si>
    <t>С161МФИНН015</t>
  </si>
  <si>
    <t>С161МФИНН018</t>
  </si>
  <si>
    <t>С161МФИНН019</t>
  </si>
  <si>
    <t>С161МФИНН020</t>
  </si>
  <si>
    <t>С161МФИНН021</t>
  </si>
  <si>
    <t>С161МФИНН022</t>
  </si>
  <si>
    <t>С161МФИНН023</t>
  </si>
  <si>
    <t>С161МФИНН024</t>
  </si>
  <si>
    <t>С161МФИНН027</t>
  </si>
  <si>
    <t>С161МФИНН026</t>
  </si>
  <si>
    <t>С161МФИНН028</t>
  </si>
  <si>
    <t>С161МФИНН029</t>
  </si>
  <si>
    <t>С161МФИНН025</t>
  </si>
  <si>
    <t>С161МФИНН030</t>
  </si>
  <si>
    <t>С161МФИНН031</t>
  </si>
  <si>
    <t>С161МФИНН032</t>
  </si>
  <si>
    <t>С161МФИНН033</t>
  </si>
  <si>
    <t>С161МФИНН034</t>
  </si>
  <si>
    <t>С161МФИНН035</t>
  </si>
  <si>
    <t>С161МФИНН036</t>
  </si>
  <si>
    <t>С151МФИНН026</t>
  </si>
  <si>
    <t>С161МФИНН002</t>
  </si>
  <si>
    <t>Бюдж</t>
  </si>
  <si>
    <t>Комм</t>
  </si>
  <si>
    <t>1 - 2</t>
  </si>
  <si>
    <t>3 - 8</t>
  </si>
  <si>
    <t>9 - 14</t>
  </si>
  <si>
    <t>15 - 23</t>
  </si>
  <si>
    <t>24 - 29</t>
  </si>
  <si>
    <t>30 - 32</t>
  </si>
  <si>
    <t>33 - 34</t>
  </si>
  <si>
    <t>Текущий рейтинг студентов (после пересдач)</t>
  </si>
  <si>
    <t>Дата выгрузки: 04.07.2018</t>
  </si>
  <si>
    <t>Период: c 2017/2018 учебный год II семестр по 2017/2018 учебный год II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</si>
  <si>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</si>
  <si>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Финансы и кредит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</si>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</sst>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4" fillId="4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0</xdr:row>
          <xdr:rowOff>85725</xdr:rowOff>
        </xdr:from>
        <xdr:to>
          <xdr:col>21</xdr:col>
          <xdr:colOff>676275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T45"/>
  <sheetViews>
    <sheetView tabSelected="1" topLeftCell="A7" workbookViewId="0">
      <selection activeCell="F8" sqref="F8:F10"/>
    </sheetView>
  </sheetViews>
  <sheetFormatPr defaultColWidth="9.140625" defaultRowHeight="12.75" x14ac:dyDescent="0.2"/>
  <cols>
    <col min="1" max="1" width="9.140625" style="19"/>
    <col min="2" max="2" width="16.710937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4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19" width="10.7109375" style="28" customWidth="1"/>
    <col min="20" max="20" width="10.7109375" style="1" hidden="1" customWidth="1"/>
    <col min="21" max="62" width="10.7109375" style="1" customWidth="1"/>
    <col min="63" max="16384" width="9.140625" style="1"/>
  </cols>
  <sheetData>
    <row r="1" spans="1:20" s="6" customFormat="1" ht="22.5" customHeight="1" x14ac:dyDescent="0.2">
      <c r="A1" s="23" t="s">
        <v>119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</row>
    <row r="2" spans="1:20" s="5" customFormat="1" ht="15.75" customHeight="1" x14ac:dyDescent="0.2">
      <c r="A2" s="22" t="s">
        <v>120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</row>
    <row r="3" spans="1:20" s="5" customFormat="1" ht="15.75" customHeight="1" x14ac:dyDescent="0.2">
      <c r="A3" s="22" t="s">
        <v>121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</row>
    <row r="4" spans="1:20" s="5" customFormat="1" ht="15.75" customHeight="1" x14ac:dyDescent="0.2">
      <c r="A4" s="22" t="s">
        <v>122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</row>
    <row r="5" spans="1:20" s="5" customFormat="1" ht="15.75" customHeight="1" x14ac:dyDescent="0.2">
      <c r="A5" s="22" t="s">
        <v>123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</row>
    <row r="6" spans="1:20" s="5" customFormat="1" ht="15.75" customHeight="1" x14ac:dyDescent="0.2">
      <c r="A6" s="22" t="s">
        <v>124</v>
      </c>
      <c r="B6" s="8"/>
      <c r="C6" s="4"/>
      <c r="D6" s="4"/>
      <c r="E6" s="4"/>
      <c r="F6" s="4"/>
      <c r="G6" s="4"/>
      <c r="I6" s="45"/>
      <c r="J6" s="12"/>
      <c r="K6" s="12"/>
      <c r="L6" s="12"/>
      <c r="O6" s="12"/>
      <c r="S6" s="27"/>
    </row>
    <row r="7" spans="1:20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</row>
    <row r="8" spans="1:20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32</v>
      </c>
      <c r="G8" s="29" t="s">
        <v>8</v>
      </c>
      <c r="H8" s="31"/>
      <c r="I8" s="41" t="s">
        <v>22</v>
      </c>
      <c r="J8" s="42" t="s">
        <v>24</v>
      </c>
      <c r="K8" s="42" t="s">
        <v>25</v>
      </c>
      <c r="L8" s="41" t="s">
        <v>26</v>
      </c>
      <c r="M8" s="43" t="s">
        <v>5</v>
      </c>
      <c r="N8" s="43" t="s">
        <v>6</v>
      </c>
      <c r="O8" s="41" t="s">
        <v>21</v>
      </c>
      <c r="P8" s="43" t="s">
        <v>7</v>
      </c>
      <c r="Q8" s="43" t="s">
        <v>27</v>
      </c>
      <c r="R8" s="43" t="s">
        <v>28</v>
      </c>
      <c r="S8" s="32" t="s">
        <v>73</v>
      </c>
    </row>
    <row r="9" spans="1:20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1"/>
      <c r="J9" s="42"/>
      <c r="K9" s="42"/>
      <c r="L9" s="41"/>
      <c r="M9" s="43"/>
      <c r="N9" s="43"/>
      <c r="O9" s="41"/>
      <c r="P9" s="43"/>
      <c r="Q9" s="43"/>
      <c r="R9" s="43"/>
      <c r="S9" s="32" t="s">
        <v>72</v>
      </c>
    </row>
    <row r="10" spans="1:20" s="3" customFormat="1" ht="200.1" customHeight="1" x14ac:dyDescent="0.2">
      <c r="A10" s="29"/>
      <c r="B10" s="30"/>
      <c r="C10" s="29"/>
      <c r="D10" s="29"/>
      <c r="E10" s="29"/>
      <c r="F10" s="29"/>
      <c r="G10" s="29"/>
      <c r="H10" s="33" t="s">
        <v>23</v>
      </c>
      <c r="I10" s="41"/>
      <c r="J10" s="42"/>
      <c r="K10" s="42"/>
      <c r="L10" s="41"/>
      <c r="M10" s="43"/>
      <c r="N10" s="43"/>
      <c r="O10" s="41"/>
      <c r="P10" s="43"/>
      <c r="Q10" s="43"/>
      <c r="R10" s="43"/>
      <c r="S10" s="34" t="s">
        <v>71</v>
      </c>
    </row>
    <row r="11" spans="1:20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1"/>
      <c r="J11" s="42"/>
      <c r="K11" s="42"/>
      <c r="L11" s="41"/>
      <c r="M11" s="43"/>
      <c r="N11" s="43"/>
      <c r="O11" s="41"/>
      <c r="P11" s="43"/>
      <c r="Q11" s="43"/>
      <c r="R11" s="43"/>
      <c r="S11" s="32">
        <v>6</v>
      </c>
    </row>
    <row r="12" spans="1:20" x14ac:dyDescent="0.2">
      <c r="A12" s="35" t="s">
        <v>112</v>
      </c>
      <c r="B12" s="36" t="s">
        <v>91</v>
      </c>
      <c r="C12" s="37" t="s">
        <v>60</v>
      </c>
      <c r="D12" s="37">
        <v>1638092245</v>
      </c>
      <c r="E12" s="38" t="s">
        <v>69</v>
      </c>
      <c r="F12" s="37" t="s">
        <v>74</v>
      </c>
      <c r="G12" s="37" t="s">
        <v>110</v>
      </c>
      <c r="H12" s="38">
        <f>MATCH(D12,Данные!$D$1:$D$65536,0)</f>
        <v>19</v>
      </c>
      <c r="I12" s="44">
        <v>60</v>
      </c>
      <c r="J12" s="44">
        <f>IF(K12 &gt; 0, MAX(K$12:K$45) / K12, 0)</f>
        <v>1</v>
      </c>
      <c r="K12" s="44">
        <v>6</v>
      </c>
      <c r="L12" s="44">
        <f>I12*J12</f>
        <v>60</v>
      </c>
      <c r="M12" s="38">
        <v>10</v>
      </c>
      <c r="N12" s="38">
        <v>1</v>
      </c>
      <c r="O12" s="44">
        <f>IF(N12 &gt; 0,M12/N12,0)</f>
        <v>10</v>
      </c>
      <c r="P12" s="38">
        <f>MIN($S12:S12)</f>
        <v>10</v>
      </c>
      <c r="Q12" s="38"/>
      <c r="R12" s="38">
        <v>1</v>
      </c>
      <c r="S12" s="40">
        <v>10</v>
      </c>
      <c r="T12" s="1">
        <v>1</v>
      </c>
    </row>
    <row r="13" spans="1:20" x14ac:dyDescent="0.2">
      <c r="A13" s="39"/>
      <c r="B13" s="36" t="s">
        <v>94</v>
      </c>
      <c r="C13" s="37" t="s">
        <v>65</v>
      </c>
      <c r="D13" s="37">
        <v>1638092338</v>
      </c>
      <c r="E13" s="38" t="s">
        <v>69</v>
      </c>
      <c r="F13" s="37" t="s">
        <v>74</v>
      </c>
      <c r="G13" s="37" t="s">
        <v>110</v>
      </c>
      <c r="H13" s="38">
        <f>MATCH(D13,Данные!$D$1:$D$65536,0)</f>
        <v>22</v>
      </c>
      <c r="I13" s="44">
        <v>60</v>
      </c>
      <c r="J13" s="44">
        <f>IF(K13 &gt; 0, MAX(K$12:K$45) / K13, 0)</f>
        <v>1</v>
      </c>
      <c r="K13" s="44">
        <v>6</v>
      </c>
      <c r="L13" s="44">
        <f>I13*J13</f>
        <v>60</v>
      </c>
      <c r="M13" s="38">
        <v>10</v>
      </c>
      <c r="N13" s="38">
        <v>1</v>
      </c>
      <c r="O13" s="44">
        <f>IF(N13 &gt; 0,M13/N13,0)</f>
        <v>10</v>
      </c>
      <c r="P13" s="38">
        <f>MIN($S13:S13)</f>
        <v>10</v>
      </c>
      <c r="Q13" s="38"/>
      <c r="R13" s="38">
        <v>1</v>
      </c>
      <c r="S13" s="40">
        <v>10</v>
      </c>
      <c r="T13" s="1">
        <v>2</v>
      </c>
    </row>
    <row r="14" spans="1:20" x14ac:dyDescent="0.2">
      <c r="A14" s="35" t="s">
        <v>113</v>
      </c>
      <c r="B14" s="36" t="s">
        <v>93</v>
      </c>
      <c r="C14" s="37" t="s">
        <v>36</v>
      </c>
      <c r="D14" s="37">
        <v>1638092314</v>
      </c>
      <c r="E14" s="38" t="s">
        <v>69</v>
      </c>
      <c r="F14" s="37" t="s">
        <v>74</v>
      </c>
      <c r="G14" s="37" t="s">
        <v>110</v>
      </c>
      <c r="H14" s="38">
        <f>MATCH(D14,Данные!$D$1:$D$65536,0)</f>
        <v>21</v>
      </c>
      <c r="I14" s="44">
        <v>54</v>
      </c>
      <c r="J14" s="44">
        <f>IF(K14 &gt; 0, MAX(K$12:K$45) / K14, 0)</f>
        <v>1</v>
      </c>
      <c r="K14" s="44">
        <v>6</v>
      </c>
      <c r="L14" s="44">
        <f>I14*J14</f>
        <v>54</v>
      </c>
      <c r="M14" s="38">
        <v>9</v>
      </c>
      <c r="N14" s="38">
        <v>1</v>
      </c>
      <c r="O14" s="44">
        <f>IF(N14 &gt; 0,M14/N14,0)</f>
        <v>9</v>
      </c>
      <c r="P14" s="38">
        <f>MIN($S14:S14)</f>
        <v>9</v>
      </c>
      <c r="Q14" s="38"/>
      <c r="R14" s="38">
        <v>1</v>
      </c>
      <c r="S14" s="40">
        <v>9</v>
      </c>
      <c r="T14" s="1">
        <v>3</v>
      </c>
    </row>
    <row r="15" spans="1:20" x14ac:dyDescent="0.2">
      <c r="A15" s="39"/>
      <c r="B15" s="36" t="s">
        <v>84</v>
      </c>
      <c r="C15" s="37" t="s">
        <v>49</v>
      </c>
      <c r="D15" s="37">
        <v>1638092010</v>
      </c>
      <c r="E15" s="38" t="s">
        <v>69</v>
      </c>
      <c r="F15" s="37" t="s">
        <v>74</v>
      </c>
      <c r="G15" s="37" t="s">
        <v>110</v>
      </c>
      <c r="H15" s="38">
        <f>MATCH(D15,Данные!$D$1:$D$65536,0)</f>
        <v>12</v>
      </c>
      <c r="I15" s="44">
        <v>54</v>
      </c>
      <c r="J15" s="44">
        <f>IF(K15 &gt; 0, MAX(K$12:K$45) / K15, 0)</f>
        <v>1</v>
      </c>
      <c r="K15" s="44">
        <v>6</v>
      </c>
      <c r="L15" s="44">
        <f>I15*J15</f>
        <v>54</v>
      </c>
      <c r="M15" s="38">
        <v>9</v>
      </c>
      <c r="N15" s="38">
        <v>1</v>
      </c>
      <c r="O15" s="44">
        <f>IF(N15 &gt; 0,M15/N15,0)</f>
        <v>9</v>
      </c>
      <c r="P15" s="38">
        <f>MIN($S15:S15)</f>
        <v>9</v>
      </c>
      <c r="Q15" s="38"/>
      <c r="R15" s="38">
        <v>1</v>
      </c>
      <c r="S15" s="40">
        <v>9</v>
      </c>
      <c r="T15" s="1">
        <v>4</v>
      </c>
    </row>
    <row r="16" spans="1:20" x14ac:dyDescent="0.2">
      <c r="A16" s="39"/>
      <c r="B16" s="36" t="s">
        <v>75</v>
      </c>
      <c r="C16" s="37" t="s">
        <v>51</v>
      </c>
      <c r="D16" s="37">
        <v>1955439223</v>
      </c>
      <c r="E16" s="38" t="s">
        <v>69</v>
      </c>
      <c r="F16" s="37" t="s">
        <v>74</v>
      </c>
      <c r="G16" s="37" t="s">
        <v>111</v>
      </c>
      <c r="H16" s="38">
        <f>MATCH(D16,Данные!$D$1:$D$65536,0)</f>
        <v>4</v>
      </c>
      <c r="I16" s="44">
        <v>54</v>
      </c>
      <c r="J16" s="44">
        <f>IF(K16 &gt; 0, MAX(K$12:K$45) / K16, 0)</f>
        <v>1</v>
      </c>
      <c r="K16" s="44">
        <v>6</v>
      </c>
      <c r="L16" s="44">
        <f>I16*J16</f>
        <v>54</v>
      </c>
      <c r="M16" s="38">
        <v>9</v>
      </c>
      <c r="N16" s="38">
        <v>1</v>
      </c>
      <c r="O16" s="44">
        <f>IF(N16 &gt; 0,M16/N16,0)</f>
        <v>9</v>
      </c>
      <c r="P16" s="38">
        <f>MIN($S16:S16)</f>
        <v>9</v>
      </c>
      <c r="Q16" s="38"/>
      <c r="R16" s="38">
        <v>1</v>
      </c>
      <c r="S16" s="40">
        <v>9</v>
      </c>
      <c r="T16" s="1">
        <v>5</v>
      </c>
    </row>
    <row r="17" spans="1:20" x14ac:dyDescent="0.2">
      <c r="A17" s="39"/>
      <c r="B17" s="36" t="s">
        <v>100</v>
      </c>
      <c r="C17" s="37" t="s">
        <v>52</v>
      </c>
      <c r="D17" s="37">
        <v>1642182005</v>
      </c>
      <c r="E17" s="38" t="s">
        <v>69</v>
      </c>
      <c r="F17" s="37" t="s">
        <v>74</v>
      </c>
      <c r="G17" s="37" t="s">
        <v>111</v>
      </c>
      <c r="H17" s="38">
        <f>MATCH(D17,Данные!$D$1:$D$65536,0)</f>
        <v>28</v>
      </c>
      <c r="I17" s="44">
        <v>54</v>
      </c>
      <c r="J17" s="44">
        <f>IF(K17 &gt; 0, MAX(K$12:K$45) / K17, 0)</f>
        <v>1</v>
      </c>
      <c r="K17" s="44">
        <v>6</v>
      </c>
      <c r="L17" s="44">
        <f>I17*J17</f>
        <v>54</v>
      </c>
      <c r="M17" s="38">
        <v>9</v>
      </c>
      <c r="N17" s="38">
        <v>1</v>
      </c>
      <c r="O17" s="44">
        <f>IF(N17 &gt; 0,M17/N17,0)</f>
        <v>9</v>
      </c>
      <c r="P17" s="38">
        <f>MIN($S17:S17)</f>
        <v>9</v>
      </c>
      <c r="Q17" s="38"/>
      <c r="R17" s="38">
        <v>1</v>
      </c>
      <c r="S17" s="40">
        <v>9</v>
      </c>
      <c r="T17" s="1">
        <v>6</v>
      </c>
    </row>
    <row r="18" spans="1:20" x14ac:dyDescent="0.2">
      <c r="A18" s="39"/>
      <c r="B18" s="36" t="s">
        <v>88</v>
      </c>
      <c r="C18" s="37" t="s">
        <v>57</v>
      </c>
      <c r="D18" s="37">
        <v>1638092108</v>
      </c>
      <c r="E18" s="38" t="s">
        <v>69</v>
      </c>
      <c r="F18" s="37" t="s">
        <v>74</v>
      </c>
      <c r="G18" s="37" t="s">
        <v>110</v>
      </c>
      <c r="H18" s="38">
        <f>MATCH(D18,Данные!$D$1:$D$65536,0)</f>
        <v>16</v>
      </c>
      <c r="I18" s="44">
        <v>54</v>
      </c>
      <c r="J18" s="44">
        <f>IF(K18 &gt; 0, MAX(K$12:K$45) / K18, 0)</f>
        <v>1</v>
      </c>
      <c r="K18" s="44">
        <v>6</v>
      </c>
      <c r="L18" s="44">
        <f>I18*J18</f>
        <v>54</v>
      </c>
      <c r="M18" s="38">
        <v>9</v>
      </c>
      <c r="N18" s="38">
        <v>1</v>
      </c>
      <c r="O18" s="44">
        <f>IF(N18 &gt; 0,M18/N18,0)</f>
        <v>9</v>
      </c>
      <c r="P18" s="38">
        <f>MIN($S18:S18)</f>
        <v>9</v>
      </c>
      <c r="Q18" s="38"/>
      <c r="R18" s="38">
        <v>1</v>
      </c>
      <c r="S18" s="40">
        <v>9</v>
      </c>
      <c r="T18" s="1">
        <v>7</v>
      </c>
    </row>
    <row r="19" spans="1:20" x14ac:dyDescent="0.2">
      <c r="A19" s="39"/>
      <c r="B19" s="36" t="s">
        <v>90</v>
      </c>
      <c r="C19" s="37" t="s">
        <v>59</v>
      </c>
      <c r="D19" s="37">
        <v>1638092216</v>
      </c>
      <c r="E19" s="38" t="s">
        <v>69</v>
      </c>
      <c r="F19" s="37" t="s">
        <v>74</v>
      </c>
      <c r="G19" s="37" t="s">
        <v>110</v>
      </c>
      <c r="H19" s="38">
        <f>MATCH(D19,Данные!$D$1:$D$65536,0)</f>
        <v>18</v>
      </c>
      <c r="I19" s="44">
        <v>54</v>
      </c>
      <c r="J19" s="44">
        <f>IF(K19 &gt; 0, MAX(K$12:K$45) / K19, 0)</f>
        <v>1</v>
      </c>
      <c r="K19" s="44">
        <v>6</v>
      </c>
      <c r="L19" s="44">
        <f>I19*J19</f>
        <v>54</v>
      </c>
      <c r="M19" s="38">
        <v>9</v>
      </c>
      <c r="N19" s="38">
        <v>1</v>
      </c>
      <c r="O19" s="44">
        <f>IF(N19 &gt; 0,M19/N19,0)</f>
        <v>9</v>
      </c>
      <c r="P19" s="38">
        <f>MIN($S19:S19)</f>
        <v>9</v>
      </c>
      <c r="Q19" s="38"/>
      <c r="R19" s="38">
        <v>1</v>
      </c>
      <c r="S19" s="40">
        <v>9</v>
      </c>
      <c r="T19" s="1">
        <v>8</v>
      </c>
    </row>
    <row r="20" spans="1:20" x14ac:dyDescent="0.2">
      <c r="A20" s="35" t="s">
        <v>114</v>
      </c>
      <c r="B20" s="36" t="s">
        <v>109</v>
      </c>
      <c r="C20" s="37" t="s">
        <v>37</v>
      </c>
      <c r="D20" s="37">
        <v>1638091774</v>
      </c>
      <c r="E20" s="38" t="s">
        <v>69</v>
      </c>
      <c r="F20" s="37" t="s">
        <v>74</v>
      </c>
      <c r="G20" s="37" t="s">
        <v>110</v>
      </c>
      <c r="H20" s="38">
        <f>MATCH(D20,Данные!$D$1:$D$65536,0)</f>
        <v>37</v>
      </c>
      <c r="I20" s="44">
        <v>48</v>
      </c>
      <c r="J20" s="44">
        <f>IF(K20 &gt; 0, MAX(K$12:K$45) / K20, 0)</f>
        <v>1</v>
      </c>
      <c r="K20" s="44">
        <v>6</v>
      </c>
      <c r="L20" s="44">
        <f>I20*J20</f>
        <v>48</v>
      </c>
      <c r="M20" s="38">
        <v>8</v>
      </c>
      <c r="N20" s="38">
        <v>1</v>
      </c>
      <c r="O20" s="44">
        <f>IF(N20 &gt; 0,M20/N20,0)</f>
        <v>8</v>
      </c>
      <c r="P20" s="38">
        <f>MIN($S20:S20)</f>
        <v>8</v>
      </c>
      <c r="Q20" s="38"/>
      <c r="R20" s="38">
        <v>1</v>
      </c>
      <c r="S20" s="40">
        <v>8</v>
      </c>
      <c r="T20" s="1">
        <v>9</v>
      </c>
    </row>
    <row r="21" spans="1:20" x14ac:dyDescent="0.2">
      <c r="A21" s="39"/>
      <c r="B21" s="36" t="s">
        <v>79</v>
      </c>
      <c r="C21" s="37" t="s">
        <v>40</v>
      </c>
      <c r="D21" s="37">
        <v>1638091841</v>
      </c>
      <c r="E21" s="38" t="s">
        <v>69</v>
      </c>
      <c r="F21" s="37" t="s">
        <v>74</v>
      </c>
      <c r="G21" s="37" t="s">
        <v>110</v>
      </c>
      <c r="H21" s="38">
        <f>MATCH(D21,Данные!$D$1:$D$65536,0)</f>
        <v>7</v>
      </c>
      <c r="I21" s="44">
        <v>48</v>
      </c>
      <c r="J21" s="44">
        <f>IF(K21 &gt; 0, MAX(K$12:K$45) / K21, 0)</f>
        <v>1</v>
      </c>
      <c r="K21" s="44">
        <v>6</v>
      </c>
      <c r="L21" s="44">
        <f>I21*J21</f>
        <v>48</v>
      </c>
      <c r="M21" s="38">
        <v>8</v>
      </c>
      <c r="N21" s="38">
        <v>1</v>
      </c>
      <c r="O21" s="44">
        <f>IF(N21 &gt; 0,M21/N21,0)</f>
        <v>8</v>
      </c>
      <c r="P21" s="38">
        <f>MIN($S21:S21)</f>
        <v>8</v>
      </c>
      <c r="Q21" s="38"/>
      <c r="R21" s="38">
        <v>1</v>
      </c>
      <c r="S21" s="40">
        <v>8</v>
      </c>
      <c r="T21" s="1">
        <v>10</v>
      </c>
    </row>
    <row r="22" spans="1:20" x14ac:dyDescent="0.2">
      <c r="A22" s="39"/>
      <c r="B22" s="36" t="s">
        <v>101</v>
      </c>
      <c r="C22" s="37" t="s">
        <v>43</v>
      </c>
      <c r="D22" s="37">
        <v>1642444500</v>
      </c>
      <c r="E22" s="38" t="s">
        <v>69</v>
      </c>
      <c r="F22" s="37" t="s">
        <v>74</v>
      </c>
      <c r="G22" s="37" t="s">
        <v>110</v>
      </c>
      <c r="H22" s="38">
        <f>MATCH(D22,Данные!$D$1:$D$65536,0)</f>
        <v>29</v>
      </c>
      <c r="I22" s="44">
        <v>48</v>
      </c>
      <c r="J22" s="44">
        <f>IF(K22 &gt; 0, MAX(K$12:K$45) / K22, 0)</f>
        <v>1</v>
      </c>
      <c r="K22" s="44">
        <v>6</v>
      </c>
      <c r="L22" s="44">
        <f>I22*J22</f>
        <v>48</v>
      </c>
      <c r="M22" s="38">
        <v>8</v>
      </c>
      <c r="N22" s="38">
        <v>1</v>
      </c>
      <c r="O22" s="44">
        <f>IF(N22 &gt; 0,M22/N22,0)</f>
        <v>8</v>
      </c>
      <c r="P22" s="38">
        <f>MIN($S22:S22)</f>
        <v>8</v>
      </c>
      <c r="Q22" s="38"/>
      <c r="R22" s="38">
        <v>1</v>
      </c>
      <c r="S22" s="40">
        <v>8</v>
      </c>
      <c r="T22" s="1">
        <v>11</v>
      </c>
    </row>
    <row r="23" spans="1:20" x14ac:dyDescent="0.2">
      <c r="A23" s="39"/>
      <c r="B23" s="36" t="s">
        <v>102</v>
      </c>
      <c r="C23" s="37" t="s">
        <v>44</v>
      </c>
      <c r="D23" s="37">
        <v>1642444517</v>
      </c>
      <c r="E23" s="38" t="s">
        <v>69</v>
      </c>
      <c r="F23" s="37" t="s">
        <v>74</v>
      </c>
      <c r="G23" s="37" t="s">
        <v>110</v>
      </c>
      <c r="H23" s="38">
        <f>MATCH(D23,Данные!$D$1:$D$65536,0)</f>
        <v>30</v>
      </c>
      <c r="I23" s="44">
        <v>48</v>
      </c>
      <c r="J23" s="44">
        <f>IF(K23 &gt; 0, MAX(K$12:K$45) / K23, 0)</f>
        <v>1</v>
      </c>
      <c r="K23" s="44">
        <v>6</v>
      </c>
      <c r="L23" s="44">
        <f>I23*J23</f>
        <v>48</v>
      </c>
      <c r="M23" s="38">
        <v>8</v>
      </c>
      <c r="N23" s="38">
        <v>1</v>
      </c>
      <c r="O23" s="44">
        <f>IF(N23 &gt; 0,M23/N23,0)</f>
        <v>8</v>
      </c>
      <c r="P23" s="38">
        <f>MIN($S23:S23)</f>
        <v>8</v>
      </c>
      <c r="Q23" s="38"/>
      <c r="R23" s="38">
        <v>1</v>
      </c>
      <c r="S23" s="40">
        <v>8</v>
      </c>
      <c r="T23" s="1">
        <v>12</v>
      </c>
    </row>
    <row r="24" spans="1:20" x14ac:dyDescent="0.2">
      <c r="A24" s="39"/>
      <c r="B24" s="36" t="s">
        <v>107</v>
      </c>
      <c r="C24" s="37" t="s">
        <v>46</v>
      </c>
      <c r="D24" s="37">
        <v>1646516261</v>
      </c>
      <c r="E24" s="38" t="s">
        <v>69</v>
      </c>
      <c r="F24" s="37" t="s">
        <v>74</v>
      </c>
      <c r="G24" s="37" t="s">
        <v>110</v>
      </c>
      <c r="H24" s="38">
        <f>MATCH(D24,Данные!$D$1:$D$65536,0)</f>
        <v>35</v>
      </c>
      <c r="I24" s="44">
        <v>48</v>
      </c>
      <c r="J24" s="44">
        <f>IF(K24 &gt; 0, MAX(K$12:K$45) / K24, 0)</f>
        <v>1</v>
      </c>
      <c r="K24" s="44">
        <v>6</v>
      </c>
      <c r="L24" s="44">
        <f>I24*J24</f>
        <v>48</v>
      </c>
      <c r="M24" s="38">
        <v>8</v>
      </c>
      <c r="N24" s="38">
        <v>1</v>
      </c>
      <c r="O24" s="44">
        <f>IF(N24 &gt; 0,M24/N24,0)</f>
        <v>8</v>
      </c>
      <c r="P24" s="38">
        <f>MIN($S24:S24)</f>
        <v>8</v>
      </c>
      <c r="Q24" s="38"/>
      <c r="R24" s="38">
        <v>1</v>
      </c>
      <c r="S24" s="40">
        <v>8</v>
      </c>
      <c r="T24" s="1">
        <v>13</v>
      </c>
    </row>
    <row r="25" spans="1:20" x14ac:dyDescent="0.2">
      <c r="A25" s="39"/>
      <c r="B25" s="36" t="s">
        <v>92</v>
      </c>
      <c r="C25" s="37" t="s">
        <v>63</v>
      </c>
      <c r="D25" s="37">
        <v>1638092273</v>
      </c>
      <c r="E25" s="38" t="s">
        <v>69</v>
      </c>
      <c r="F25" s="37" t="s">
        <v>74</v>
      </c>
      <c r="G25" s="37" t="s">
        <v>110</v>
      </c>
      <c r="H25" s="38">
        <f>MATCH(D25,Данные!$D$1:$D$65536,0)</f>
        <v>20</v>
      </c>
      <c r="I25" s="44">
        <v>48</v>
      </c>
      <c r="J25" s="44">
        <f>IF(K25 &gt; 0, MAX(K$12:K$45) / K25, 0)</f>
        <v>1</v>
      </c>
      <c r="K25" s="44">
        <v>6</v>
      </c>
      <c r="L25" s="44">
        <f>I25*J25</f>
        <v>48</v>
      </c>
      <c r="M25" s="38">
        <v>8</v>
      </c>
      <c r="N25" s="38">
        <v>1</v>
      </c>
      <c r="O25" s="44">
        <f>IF(N25 &gt; 0,M25/N25,0)</f>
        <v>8</v>
      </c>
      <c r="P25" s="38">
        <f>MIN($S25:S25)</f>
        <v>8</v>
      </c>
      <c r="Q25" s="38"/>
      <c r="R25" s="38">
        <v>1</v>
      </c>
      <c r="S25" s="40">
        <v>8</v>
      </c>
      <c r="T25" s="1">
        <v>14</v>
      </c>
    </row>
    <row r="26" spans="1:20" x14ac:dyDescent="0.2">
      <c r="A26" s="35" t="s">
        <v>115</v>
      </c>
      <c r="B26" s="36" t="s">
        <v>81</v>
      </c>
      <c r="C26" s="37" t="s">
        <v>41</v>
      </c>
      <c r="D26" s="37">
        <v>1638091897</v>
      </c>
      <c r="E26" s="38" t="s">
        <v>69</v>
      </c>
      <c r="F26" s="37" t="s">
        <v>74</v>
      </c>
      <c r="G26" s="37" t="s">
        <v>110</v>
      </c>
      <c r="H26" s="38">
        <f>MATCH(D26,Данные!$D$1:$D$65536,0)</f>
        <v>9</v>
      </c>
      <c r="I26" s="44">
        <v>42</v>
      </c>
      <c r="J26" s="44">
        <f>IF(K26 &gt; 0, MAX(K$12:K$45) / K26, 0)</f>
        <v>1</v>
      </c>
      <c r="K26" s="44">
        <v>6</v>
      </c>
      <c r="L26" s="44">
        <f>I26*J26</f>
        <v>42</v>
      </c>
      <c r="M26" s="38">
        <v>7</v>
      </c>
      <c r="N26" s="38">
        <v>1</v>
      </c>
      <c r="O26" s="44">
        <f>IF(N26 &gt; 0,M26/N26,0)</f>
        <v>7</v>
      </c>
      <c r="P26" s="38">
        <f>MIN($S26:S26)</f>
        <v>7</v>
      </c>
      <c r="Q26" s="38"/>
      <c r="R26" s="38">
        <v>1</v>
      </c>
      <c r="S26" s="40">
        <v>7</v>
      </c>
      <c r="T26" s="1">
        <v>15</v>
      </c>
    </row>
    <row r="27" spans="1:20" x14ac:dyDescent="0.2">
      <c r="A27" s="39"/>
      <c r="B27" s="36" t="s">
        <v>80</v>
      </c>
      <c r="C27" s="37" t="s">
        <v>42</v>
      </c>
      <c r="D27" s="37">
        <v>1638091870</v>
      </c>
      <c r="E27" s="38" t="s">
        <v>69</v>
      </c>
      <c r="F27" s="37" t="s">
        <v>74</v>
      </c>
      <c r="G27" s="37" t="s">
        <v>110</v>
      </c>
      <c r="H27" s="38">
        <f>MATCH(D27,Данные!$D$1:$D$65536,0)</f>
        <v>8</v>
      </c>
      <c r="I27" s="44">
        <v>42</v>
      </c>
      <c r="J27" s="44">
        <f>IF(K27 &gt; 0, MAX(K$12:K$45) / K27, 0)</f>
        <v>1</v>
      </c>
      <c r="K27" s="44">
        <v>6</v>
      </c>
      <c r="L27" s="44">
        <f>I27*J27</f>
        <v>42</v>
      </c>
      <c r="M27" s="38">
        <v>7</v>
      </c>
      <c r="N27" s="38">
        <v>1</v>
      </c>
      <c r="O27" s="44">
        <f>IF(N27 &gt; 0,M27/N27,0)</f>
        <v>7</v>
      </c>
      <c r="P27" s="38">
        <f>MIN($S27:S27)</f>
        <v>7</v>
      </c>
      <c r="Q27" s="38"/>
      <c r="R27" s="38">
        <v>1</v>
      </c>
      <c r="S27" s="40">
        <v>7</v>
      </c>
      <c r="T27" s="1">
        <v>16</v>
      </c>
    </row>
    <row r="28" spans="1:20" x14ac:dyDescent="0.2">
      <c r="A28" s="39"/>
      <c r="B28" s="36" t="s">
        <v>82</v>
      </c>
      <c r="C28" s="37" t="s">
        <v>45</v>
      </c>
      <c r="D28" s="37">
        <v>1638091918</v>
      </c>
      <c r="E28" s="38" t="s">
        <v>69</v>
      </c>
      <c r="F28" s="37" t="s">
        <v>74</v>
      </c>
      <c r="G28" s="37" t="s">
        <v>110</v>
      </c>
      <c r="H28" s="38">
        <f>MATCH(D28,Данные!$D$1:$D$65536,0)</f>
        <v>10</v>
      </c>
      <c r="I28" s="44">
        <v>42</v>
      </c>
      <c r="J28" s="44">
        <f>IF(K28 &gt; 0, MAX(K$12:K$45) / K28, 0)</f>
        <v>1</v>
      </c>
      <c r="K28" s="44">
        <v>6</v>
      </c>
      <c r="L28" s="44">
        <f>I28*J28</f>
        <v>42</v>
      </c>
      <c r="M28" s="38">
        <v>7</v>
      </c>
      <c r="N28" s="38">
        <v>1</v>
      </c>
      <c r="O28" s="44">
        <f>IF(N28 &gt; 0,M28/N28,0)</f>
        <v>7</v>
      </c>
      <c r="P28" s="38">
        <f>MIN($S28:S28)</f>
        <v>7</v>
      </c>
      <c r="Q28" s="38"/>
      <c r="R28" s="38">
        <v>1</v>
      </c>
      <c r="S28" s="40">
        <v>7</v>
      </c>
      <c r="T28" s="1">
        <v>17</v>
      </c>
    </row>
    <row r="29" spans="1:20" x14ac:dyDescent="0.2">
      <c r="A29" s="39"/>
      <c r="B29" s="36" t="s">
        <v>103</v>
      </c>
      <c r="C29" s="37" t="s">
        <v>47</v>
      </c>
      <c r="D29" s="37">
        <v>1642444534</v>
      </c>
      <c r="E29" s="38" t="s">
        <v>69</v>
      </c>
      <c r="F29" s="37" t="s">
        <v>74</v>
      </c>
      <c r="G29" s="37" t="s">
        <v>110</v>
      </c>
      <c r="H29" s="38">
        <f>MATCH(D29,Данные!$D$1:$D$65536,0)</f>
        <v>31</v>
      </c>
      <c r="I29" s="44">
        <v>42</v>
      </c>
      <c r="J29" s="44">
        <f>IF(K29 &gt; 0, MAX(K$12:K$45) / K29, 0)</f>
        <v>1</v>
      </c>
      <c r="K29" s="44">
        <v>6</v>
      </c>
      <c r="L29" s="44">
        <f>I29*J29</f>
        <v>42</v>
      </c>
      <c r="M29" s="38">
        <v>7</v>
      </c>
      <c r="N29" s="38">
        <v>1</v>
      </c>
      <c r="O29" s="44">
        <f>IF(N29 &gt; 0,M29/N29,0)</f>
        <v>7</v>
      </c>
      <c r="P29" s="38">
        <f>MIN($S29:S29)</f>
        <v>7</v>
      </c>
      <c r="Q29" s="38"/>
      <c r="R29" s="38">
        <v>1</v>
      </c>
      <c r="S29" s="40">
        <v>7</v>
      </c>
      <c r="T29" s="1">
        <v>18</v>
      </c>
    </row>
    <row r="30" spans="1:20" x14ac:dyDescent="0.2">
      <c r="A30" s="39"/>
      <c r="B30" s="36" t="s">
        <v>83</v>
      </c>
      <c r="C30" s="37" t="s">
        <v>48</v>
      </c>
      <c r="D30" s="37">
        <v>1638091985</v>
      </c>
      <c r="E30" s="38" t="s">
        <v>69</v>
      </c>
      <c r="F30" s="37" t="s">
        <v>74</v>
      </c>
      <c r="G30" s="37" t="s">
        <v>110</v>
      </c>
      <c r="H30" s="38">
        <f>MATCH(D30,Данные!$D$1:$D$65536,0)</f>
        <v>11</v>
      </c>
      <c r="I30" s="44">
        <v>42</v>
      </c>
      <c r="J30" s="44">
        <f>IF(K30 &gt; 0, MAX(K$12:K$45) / K30, 0)</f>
        <v>1</v>
      </c>
      <c r="K30" s="44">
        <v>6</v>
      </c>
      <c r="L30" s="44">
        <f>I30*J30</f>
        <v>42</v>
      </c>
      <c r="M30" s="38">
        <v>7</v>
      </c>
      <c r="N30" s="38">
        <v>1</v>
      </c>
      <c r="O30" s="44">
        <f>IF(N30 &gt; 0,M30/N30,0)</f>
        <v>7</v>
      </c>
      <c r="P30" s="38">
        <f>MIN($S30:S30)</f>
        <v>7</v>
      </c>
      <c r="Q30" s="38"/>
      <c r="R30" s="38">
        <v>1</v>
      </c>
      <c r="S30" s="40">
        <v>7</v>
      </c>
      <c r="T30" s="1">
        <v>19</v>
      </c>
    </row>
    <row r="31" spans="1:20" x14ac:dyDescent="0.2">
      <c r="A31" s="39"/>
      <c r="B31" s="36" t="s">
        <v>85</v>
      </c>
      <c r="C31" s="37" t="s">
        <v>50</v>
      </c>
      <c r="D31" s="37">
        <v>1638092030</v>
      </c>
      <c r="E31" s="38" t="s">
        <v>69</v>
      </c>
      <c r="F31" s="37" t="s">
        <v>74</v>
      </c>
      <c r="G31" s="37" t="s">
        <v>110</v>
      </c>
      <c r="H31" s="38">
        <f>MATCH(D31,Данные!$D$1:$D$65536,0)</f>
        <v>13</v>
      </c>
      <c r="I31" s="44">
        <v>42</v>
      </c>
      <c r="J31" s="44">
        <f>IF(K31 &gt; 0, MAX(K$12:K$45) / K31, 0)</f>
        <v>1</v>
      </c>
      <c r="K31" s="44">
        <v>6</v>
      </c>
      <c r="L31" s="44">
        <f>I31*J31</f>
        <v>42</v>
      </c>
      <c r="M31" s="38">
        <v>7</v>
      </c>
      <c r="N31" s="38">
        <v>1</v>
      </c>
      <c r="O31" s="44">
        <f>IF(N31 &gt; 0,M31/N31,0)</f>
        <v>7</v>
      </c>
      <c r="P31" s="38">
        <f>MIN($S31:S31)</f>
        <v>7</v>
      </c>
      <c r="Q31" s="38"/>
      <c r="R31" s="38">
        <v>1</v>
      </c>
      <c r="S31" s="40">
        <v>7</v>
      </c>
      <c r="T31" s="1">
        <v>20</v>
      </c>
    </row>
    <row r="32" spans="1:20" x14ac:dyDescent="0.2">
      <c r="A32" s="39"/>
      <c r="B32" s="36" t="s">
        <v>97</v>
      </c>
      <c r="C32" s="37" t="s">
        <v>53</v>
      </c>
      <c r="D32" s="37">
        <v>1642181656</v>
      </c>
      <c r="E32" s="38" t="s">
        <v>69</v>
      </c>
      <c r="F32" s="37" t="s">
        <v>74</v>
      </c>
      <c r="G32" s="37" t="s">
        <v>111</v>
      </c>
      <c r="H32" s="38">
        <f>MATCH(D32,Данные!$D$1:$D$65536,0)</f>
        <v>25</v>
      </c>
      <c r="I32" s="44">
        <v>42</v>
      </c>
      <c r="J32" s="44">
        <f>IF(K32 &gt; 0, MAX(K$12:K$45) / K32, 0)</f>
        <v>1</v>
      </c>
      <c r="K32" s="44">
        <v>6</v>
      </c>
      <c r="L32" s="44">
        <f>I32*J32</f>
        <v>42</v>
      </c>
      <c r="M32" s="38">
        <v>7</v>
      </c>
      <c r="N32" s="38">
        <v>1</v>
      </c>
      <c r="O32" s="44">
        <f>IF(N32 &gt; 0,M32/N32,0)</f>
        <v>7</v>
      </c>
      <c r="P32" s="38">
        <f>MIN($S32:S32)</f>
        <v>7</v>
      </c>
      <c r="Q32" s="38"/>
      <c r="R32" s="38">
        <v>1</v>
      </c>
      <c r="S32" s="40">
        <v>7</v>
      </c>
      <c r="T32" s="1">
        <v>21</v>
      </c>
    </row>
    <row r="33" spans="1:20" x14ac:dyDescent="0.2">
      <c r="A33" s="39"/>
      <c r="B33" s="36" t="s">
        <v>87</v>
      </c>
      <c r="C33" s="37" t="s">
        <v>56</v>
      </c>
      <c r="D33" s="37">
        <v>1638092086</v>
      </c>
      <c r="E33" s="38" t="s">
        <v>69</v>
      </c>
      <c r="F33" s="37" t="s">
        <v>74</v>
      </c>
      <c r="G33" s="37" t="s">
        <v>110</v>
      </c>
      <c r="H33" s="38">
        <f>MATCH(D33,Данные!$D$1:$D$65536,0)</f>
        <v>15</v>
      </c>
      <c r="I33" s="44">
        <v>42</v>
      </c>
      <c r="J33" s="44">
        <f>IF(K33 &gt; 0, MAX(K$12:K$45) / K33, 0)</f>
        <v>1</v>
      </c>
      <c r="K33" s="44">
        <v>6</v>
      </c>
      <c r="L33" s="44">
        <f>I33*J33</f>
        <v>42</v>
      </c>
      <c r="M33" s="38">
        <v>7</v>
      </c>
      <c r="N33" s="38">
        <v>1</v>
      </c>
      <c r="O33" s="44">
        <f>IF(N33 &gt; 0,M33/N33,0)</f>
        <v>7</v>
      </c>
      <c r="P33" s="38">
        <f>MIN($S33:S33)</f>
        <v>7</v>
      </c>
      <c r="Q33" s="38"/>
      <c r="R33" s="38">
        <v>1</v>
      </c>
      <c r="S33" s="40">
        <v>7</v>
      </c>
      <c r="T33" s="1">
        <v>22</v>
      </c>
    </row>
    <row r="34" spans="1:20" x14ac:dyDescent="0.2">
      <c r="A34" s="39"/>
      <c r="B34" s="36" t="s">
        <v>89</v>
      </c>
      <c r="C34" s="37" t="s">
        <v>58</v>
      </c>
      <c r="D34" s="37">
        <v>1638092178</v>
      </c>
      <c r="E34" s="38" t="s">
        <v>69</v>
      </c>
      <c r="F34" s="37" t="s">
        <v>74</v>
      </c>
      <c r="G34" s="37" t="s">
        <v>110</v>
      </c>
      <c r="H34" s="38">
        <f>MATCH(D34,Данные!$D$1:$D$65536,0)</f>
        <v>17</v>
      </c>
      <c r="I34" s="44">
        <v>42</v>
      </c>
      <c r="J34" s="44">
        <f>IF(K34 &gt; 0, MAX(K$12:K$45) / K34, 0)</f>
        <v>1</v>
      </c>
      <c r="K34" s="44">
        <v>6</v>
      </c>
      <c r="L34" s="44">
        <f>I34*J34</f>
        <v>42</v>
      </c>
      <c r="M34" s="38">
        <v>7</v>
      </c>
      <c r="N34" s="38">
        <v>1</v>
      </c>
      <c r="O34" s="44">
        <f>IF(N34 &gt; 0,M34/N34,0)</f>
        <v>7</v>
      </c>
      <c r="P34" s="38">
        <f>MIN($S34:S34)</f>
        <v>7</v>
      </c>
      <c r="Q34" s="38"/>
      <c r="R34" s="38">
        <v>1</v>
      </c>
      <c r="S34" s="40">
        <v>7</v>
      </c>
      <c r="T34" s="1">
        <v>23</v>
      </c>
    </row>
    <row r="35" spans="1:20" x14ac:dyDescent="0.2">
      <c r="A35" s="35" t="s">
        <v>116</v>
      </c>
      <c r="B35" s="36" t="s">
        <v>106</v>
      </c>
      <c r="C35" s="37" t="s">
        <v>34</v>
      </c>
      <c r="D35" s="37">
        <v>1646369290</v>
      </c>
      <c r="E35" s="38" t="s">
        <v>69</v>
      </c>
      <c r="F35" s="37" t="s">
        <v>74</v>
      </c>
      <c r="G35" s="37" t="s">
        <v>110</v>
      </c>
      <c r="H35" s="38">
        <f>MATCH(D35,Данные!$D$1:$D$65536,0)</f>
        <v>34</v>
      </c>
      <c r="I35" s="44">
        <v>36</v>
      </c>
      <c r="J35" s="44">
        <f>IF(K35 &gt; 0, MAX(K$12:K$45) / K35, 0)</f>
        <v>1</v>
      </c>
      <c r="K35" s="44">
        <v>6</v>
      </c>
      <c r="L35" s="44">
        <f>I35*J35</f>
        <v>36</v>
      </c>
      <c r="M35" s="38">
        <v>6</v>
      </c>
      <c r="N35" s="38">
        <v>1</v>
      </c>
      <c r="O35" s="44">
        <f>IF(N35 &gt; 0,M35/N35,0)</f>
        <v>6</v>
      </c>
      <c r="P35" s="38">
        <f>MIN($S35:S35)</f>
        <v>6</v>
      </c>
      <c r="Q35" s="38"/>
      <c r="R35" s="38">
        <v>1</v>
      </c>
      <c r="S35" s="40">
        <v>6</v>
      </c>
      <c r="T35" s="1">
        <v>24</v>
      </c>
    </row>
    <row r="36" spans="1:20" x14ac:dyDescent="0.2">
      <c r="A36" s="39"/>
      <c r="B36" s="36" t="s">
        <v>70</v>
      </c>
      <c r="C36" s="37" t="s">
        <v>35</v>
      </c>
      <c r="D36" s="37">
        <v>1638091755</v>
      </c>
      <c r="E36" s="38" t="s">
        <v>69</v>
      </c>
      <c r="F36" s="37" t="s">
        <v>74</v>
      </c>
      <c r="G36" s="37" t="s">
        <v>110</v>
      </c>
      <c r="H36" s="38">
        <f>MATCH(D36,Данные!$D$1:$D$65536,0)</f>
        <v>3</v>
      </c>
      <c r="I36" s="44">
        <v>36</v>
      </c>
      <c r="J36" s="44">
        <f>IF(K36 &gt; 0, MAX(K$12:K$45) / K36, 0)</f>
        <v>1</v>
      </c>
      <c r="K36" s="44">
        <v>6</v>
      </c>
      <c r="L36" s="44">
        <f>I36*J36</f>
        <v>36</v>
      </c>
      <c r="M36" s="38">
        <v>6</v>
      </c>
      <c r="N36" s="38">
        <v>1</v>
      </c>
      <c r="O36" s="44">
        <f>IF(N36 &gt; 0,M36/N36,0)</f>
        <v>6</v>
      </c>
      <c r="P36" s="38">
        <f>MIN($S36:S36)</f>
        <v>6</v>
      </c>
      <c r="Q36" s="38"/>
      <c r="R36" s="38">
        <v>1</v>
      </c>
      <c r="S36" s="40">
        <v>6</v>
      </c>
      <c r="T36" s="1">
        <v>25</v>
      </c>
    </row>
    <row r="37" spans="1:20" x14ac:dyDescent="0.2">
      <c r="A37" s="39"/>
      <c r="B37" s="36" t="s">
        <v>76</v>
      </c>
      <c r="C37" s="37" t="s">
        <v>38</v>
      </c>
      <c r="D37" s="37">
        <v>1638091800</v>
      </c>
      <c r="E37" s="38" t="s">
        <v>69</v>
      </c>
      <c r="F37" s="37" t="s">
        <v>74</v>
      </c>
      <c r="G37" s="37" t="s">
        <v>110</v>
      </c>
      <c r="H37" s="38">
        <f>MATCH(D37,Данные!$D$1:$D$65536,0)</f>
        <v>5</v>
      </c>
      <c r="I37" s="44">
        <v>36</v>
      </c>
      <c r="J37" s="44">
        <f>IF(K37 &gt; 0, MAX(K$12:K$45) / K37, 0)</f>
        <v>1</v>
      </c>
      <c r="K37" s="44">
        <v>6</v>
      </c>
      <c r="L37" s="44">
        <f>I37*J37</f>
        <v>36</v>
      </c>
      <c r="M37" s="38">
        <v>6</v>
      </c>
      <c r="N37" s="38">
        <v>1</v>
      </c>
      <c r="O37" s="44">
        <f>IF(N37 &gt; 0,M37/N37,0)</f>
        <v>6</v>
      </c>
      <c r="P37" s="38">
        <f>MIN($S37:S37)</f>
        <v>6</v>
      </c>
      <c r="Q37" s="38"/>
      <c r="R37" s="38">
        <v>1</v>
      </c>
      <c r="S37" s="40">
        <v>6</v>
      </c>
      <c r="T37" s="1">
        <v>26</v>
      </c>
    </row>
    <row r="38" spans="1:20" x14ac:dyDescent="0.2">
      <c r="A38" s="39"/>
      <c r="B38" s="36" t="s">
        <v>98</v>
      </c>
      <c r="C38" s="37" t="s">
        <v>62</v>
      </c>
      <c r="D38" s="37">
        <v>1642181681</v>
      </c>
      <c r="E38" s="38" t="s">
        <v>77</v>
      </c>
      <c r="F38" s="37" t="s">
        <v>74</v>
      </c>
      <c r="G38" s="37" t="s">
        <v>111</v>
      </c>
      <c r="H38" s="38">
        <f>MATCH(D38,Данные!$D$1:$D$65536,0)</f>
        <v>26</v>
      </c>
      <c r="I38" s="44">
        <v>36</v>
      </c>
      <c r="J38" s="44">
        <f>IF(K38 &gt; 0, MAX(K$12:K$45) / K38, 0)</f>
        <v>1</v>
      </c>
      <c r="K38" s="44">
        <v>6</v>
      </c>
      <c r="L38" s="44">
        <f>I38*J38</f>
        <v>36</v>
      </c>
      <c r="M38" s="38">
        <v>6</v>
      </c>
      <c r="N38" s="38">
        <v>1</v>
      </c>
      <c r="O38" s="44">
        <f>IF(N38 &gt; 0,M38/N38,0)</f>
        <v>6</v>
      </c>
      <c r="P38" s="38">
        <f>MIN($S38:S38)</f>
        <v>6</v>
      </c>
      <c r="Q38" s="38"/>
      <c r="R38" s="38">
        <v>1</v>
      </c>
      <c r="S38" s="40">
        <v>6</v>
      </c>
      <c r="T38" s="1">
        <v>27</v>
      </c>
    </row>
    <row r="39" spans="1:20" x14ac:dyDescent="0.2">
      <c r="A39" s="39"/>
      <c r="B39" s="36" t="s">
        <v>95</v>
      </c>
      <c r="C39" s="37" t="s">
        <v>67</v>
      </c>
      <c r="D39" s="37">
        <v>1638092364</v>
      </c>
      <c r="E39" s="38" t="s">
        <v>69</v>
      </c>
      <c r="F39" s="37" t="s">
        <v>74</v>
      </c>
      <c r="G39" s="37" t="s">
        <v>110</v>
      </c>
      <c r="H39" s="38">
        <f>MATCH(D39,Данные!$D$1:$D$65536,0)</f>
        <v>23</v>
      </c>
      <c r="I39" s="44">
        <v>36</v>
      </c>
      <c r="J39" s="44">
        <f>IF(K39 &gt; 0, MAX(K$12:K$45) / K39, 0)</f>
        <v>1</v>
      </c>
      <c r="K39" s="44">
        <v>6</v>
      </c>
      <c r="L39" s="44">
        <f>I39*J39</f>
        <v>36</v>
      </c>
      <c r="M39" s="38">
        <v>6</v>
      </c>
      <c r="N39" s="38">
        <v>1</v>
      </c>
      <c r="O39" s="44">
        <f>IF(N39 &gt; 0,M39/N39,0)</f>
        <v>6</v>
      </c>
      <c r="P39" s="38">
        <f>MIN($S39:S39)</f>
        <v>6</v>
      </c>
      <c r="Q39" s="38"/>
      <c r="R39" s="38">
        <v>1</v>
      </c>
      <c r="S39" s="40">
        <v>6</v>
      </c>
      <c r="T39" s="1">
        <v>28</v>
      </c>
    </row>
    <row r="40" spans="1:20" x14ac:dyDescent="0.2">
      <c r="A40" s="39"/>
      <c r="B40" s="36" t="s">
        <v>105</v>
      </c>
      <c r="C40" s="37" t="s">
        <v>68</v>
      </c>
      <c r="D40" s="37">
        <v>1642444569</v>
      </c>
      <c r="E40" s="38" t="s">
        <v>69</v>
      </c>
      <c r="F40" s="37" t="s">
        <v>74</v>
      </c>
      <c r="G40" s="37" t="s">
        <v>110</v>
      </c>
      <c r="H40" s="38">
        <f>MATCH(D40,Данные!$D$1:$D$65536,0)</f>
        <v>33</v>
      </c>
      <c r="I40" s="44">
        <v>36</v>
      </c>
      <c r="J40" s="44">
        <f>IF(K40 &gt; 0, MAX(K$12:K$45) / K40, 0)</f>
        <v>1</v>
      </c>
      <c r="K40" s="44">
        <v>6</v>
      </c>
      <c r="L40" s="44">
        <f>I40*J40</f>
        <v>36</v>
      </c>
      <c r="M40" s="38">
        <v>6</v>
      </c>
      <c r="N40" s="38">
        <v>1</v>
      </c>
      <c r="O40" s="44">
        <f>IF(N40 &gt; 0,M40/N40,0)</f>
        <v>6</v>
      </c>
      <c r="P40" s="38">
        <f>MIN($S40:S40)</f>
        <v>6</v>
      </c>
      <c r="Q40" s="38"/>
      <c r="R40" s="38">
        <v>1</v>
      </c>
      <c r="S40" s="40">
        <v>6</v>
      </c>
      <c r="T40" s="1">
        <v>29</v>
      </c>
    </row>
    <row r="41" spans="1:20" x14ac:dyDescent="0.2">
      <c r="A41" s="35" t="s">
        <v>117</v>
      </c>
      <c r="B41" s="36" t="s">
        <v>78</v>
      </c>
      <c r="C41" s="37" t="s">
        <v>39</v>
      </c>
      <c r="D41" s="37">
        <v>1638091818</v>
      </c>
      <c r="E41" s="38" t="s">
        <v>77</v>
      </c>
      <c r="F41" s="37" t="s">
        <v>74</v>
      </c>
      <c r="G41" s="37" t="s">
        <v>110</v>
      </c>
      <c r="H41" s="38">
        <f>MATCH(D41,Данные!$D$1:$D$65536,0)</f>
        <v>6</v>
      </c>
      <c r="I41" s="44">
        <v>30</v>
      </c>
      <c r="J41" s="44">
        <f>IF(K41 &gt; 0, MAX(K$12:K$45) / K41, 0)</f>
        <v>1</v>
      </c>
      <c r="K41" s="44">
        <v>6</v>
      </c>
      <c r="L41" s="44">
        <f>I41*J41</f>
        <v>30</v>
      </c>
      <c r="M41" s="38">
        <v>5</v>
      </c>
      <c r="N41" s="38">
        <v>1</v>
      </c>
      <c r="O41" s="44">
        <f>IF(N41 &gt; 0,M41/N41,0)</f>
        <v>5</v>
      </c>
      <c r="P41" s="38">
        <f>MIN($S41:S41)</f>
        <v>5</v>
      </c>
      <c r="Q41" s="38"/>
      <c r="R41" s="38">
        <v>1</v>
      </c>
      <c r="S41" s="40">
        <v>5</v>
      </c>
      <c r="T41" s="1">
        <v>30</v>
      </c>
    </row>
    <row r="42" spans="1:20" x14ac:dyDescent="0.2">
      <c r="A42" s="39"/>
      <c r="B42" s="36" t="s">
        <v>86</v>
      </c>
      <c r="C42" s="37" t="s">
        <v>54</v>
      </c>
      <c r="D42" s="37">
        <v>1638092062</v>
      </c>
      <c r="E42" s="38" t="s">
        <v>69</v>
      </c>
      <c r="F42" s="37" t="s">
        <v>74</v>
      </c>
      <c r="G42" s="37" t="s">
        <v>110</v>
      </c>
      <c r="H42" s="38">
        <f>MATCH(D42,Данные!$D$1:$D$65536,0)</f>
        <v>14</v>
      </c>
      <c r="I42" s="44">
        <v>30</v>
      </c>
      <c r="J42" s="44">
        <f>IF(K42 &gt; 0, MAX(K$12:K$45) / K42, 0)</f>
        <v>1</v>
      </c>
      <c r="K42" s="44">
        <v>6</v>
      </c>
      <c r="L42" s="44">
        <f>I42*J42</f>
        <v>30</v>
      </c>
      <c r="M42" s="38">
        <v>5</v>
      </c>
      <c r="N42" s="38">
        <v>1</v>
      </c>
      <c r="O42" s="44">
        <f>IF(N42 &gt; 0,M42/N42,0)</f>
        <v>5</v>
      </c>
      <c r="P42" s="38">
        <f>MIN($S42:S42)</f>
        <v>5</v>
      </c>
      <c r="Q42" s="38"/>
      <c r="R42" s="38">
        <v>1</v>
      </c>
      <c r="S42" s="40">
        <v>5</v>
      </c>
      <c r="T42" s="1">
        <v>31</v>
      </c>
    </row>
    <row r="43" spans="1:20" x14ac:dyDescent="0.2">
      <c r="A43" s="39"/>
      <c r="B43" s="36" t="s">
        <v>104</v>
      </c>
      <c r="C43" s="37" t="s">
        <v>55</v>
      </c>
      <c r="D43" s="37">
        <v>1642444552</v>
      </c>
      <c r="E43" s="38" t="s">
        <v>69</v>
      </c>
      <c r="F43" s="37" t="s">
        <v>74</v>
      </c>
      <c r="G43" s="37" t="s">
        <v>110</v>
      </c>
      <c r="H43" s="38">
        <f>MATCH(D43,Данные!$D$1:$D$65536,0)</f>
        <v>32</v>
      </c>
      <c r="I43" s="44">
        <v>30</v>
      </c>
      <c r="J43" s="44">
        <f>IF(K43 &gt; 0, MAX(K$12:K$45) / K43, 0)</f>
        <v>1</v>
      </c>
      <c r="K43" s="44">
        <v>6</v>
      </c>
      <c r="L43" s="44">
        <f>I43*J43</f>
        <v>30</v>
      </c>
      <c r="M43" s="38">
        <v>5</v>
      </c>
      <c r="N43" s="38">
        <v>1</v>
      </c>
      <c r="O43" s="44">
        <f>IF(N43 &gt; 0,M43/N43,0)</f>
        <v>5</v>
      </c>
      <c r="P43" s="38">
        <f>MIN($S43:S43)</f>
        <v>5</v>
      </c>
      <c r="Q43" s="38"/>
      <c r="R43" s="38">
        <v>1</v>
      </c>
      <c r="S43" s="40">
        <v>5</v>
      </c>
      <c r="T43" s="1">
        <v>32</v>
      </c>
    </row>
    <row r="44" spans="1:20" x14ac:dyDescent="0.2">
      <c r="A44" s="35" t="s">
        <v>118</v>
      </c>
      <c r="B44" s="36" t="s">
        <v>96</v>
      </c>
      <c r="C44" s="37" t="s">
        <v>61</v>
      </c>
      <c r="D44" s="37">
        <v>1642181631</v>
      </c>
      <c r="E44" s="38" t="s">
        <v>69</v>
      </c>
      <c r="F44" s="37" t="s">
        <v>74</v>
      </c>
      <c r="G44" s="37" t="s">
        <v>111</v>
      </c>
      <c r="H44" s="38">
        <f>MATCH(D44,Данные!$D$1:$D$65536,0)</f>
        <v>24</v>
      </c>
      <c r="I44" s="44">
        <v>24</v>
      </c>
      <c r="J44" s="44">
        <f>IF(K44 &gt; 0, MAX(K$12:K$45) / K44, 0)</f>
        <v>1</v>
      </c>
      <c r="K44" s="44">
        <v>6</v>
      </c>
      <c r="L44" s="44">
        <f>I44*J44</f>
        <v>24</v>
      </c>
      <c r="M44" s="38">
        <v>4</v>
      </c>
      <c r="N44" s="38">
        <v>1</v>
      </c>
      <c r="O44" s="44">
        <f>IF(N44 &gt; 0,M44/N44,0)</f>
        <v>4</v>
      </c>
      <c r="P44" s="38">
        <f>MIN($S44:S44)</f>
        <v>4</v>
      </c>
      <c r="Q44" s="38"/>
      <c r="R44" s="38">
        <v>1</v>
      </c>
      <c r="S44" s="40">
        <v>4</v>
      </c>
      <c r="T44" s="1">
        <v>33</v>
      </c>
    </row>
    <row r="45" spans="1:20" x14ac:dyDescent="0.2">
      <c r="A45" s="39"/>
      <c r="B45" s="36" t="s">
        <v>108</v>
      </c>
      <c r="C45" s="37" t="s">
        <v>66</v>
      </c>
      <c r="D45" s="37">
        <v>1711540231</v>
      </c>
      <c r="E45" s="38" t="s">
        <v>69</v>
      </c>
      <c r="F45" s="37" t="s">
        <v>74</v>
      </c>
      <c r="G45" s="37" t="s">
        <v>110</v>
      </c>
      <c r="H45" s="38">
        <f>MATCH(D45,Данные!$D$1:$D$65536,0)</f>
        <v>36</v>
      </c>
      <c r="I45" s="44">
        <v>24</v>
      </c>
      <c r="J45" s="44">
        <f>IF(K45 &gt; 0, MAX(K$12:K$45) / K45, 0)</f>
        <v>1</v>
      </c>
      <c r="K45" s="44">
        <v>6</v>
      </c>
      <c r="L45" s="44">
        <f>I45*J45</f>
        <v>24</v>
      </c>
      <c r="M45" s="38">
        <v>4</v>
      </c>
      <c r="N45" s="38">
        <v>1</v>
      </c>
      <c r="O45" s="44">
        <f>IF(N45 &gt; 0,M45/N45,0)</f>
        <v>4</v>
      </c>
      <c r="P45" s="38">
        <f>MIN($S45:S45)</f>
        <v>4</v>
      </c>
      <c r="Q45" s="38"/>
      <c r="R45" s="38">
        <v>1</v>
      </c>
      <c r="S45" s="40">
        <v>4</v>
      </c>
      <c r="T45" s="1">
        <v>34</v>
      </c>
    </row>
  </sheetData>
  <mergeCells count="25">
    <mergeCell ref="A41:A43"/>
    <mergeCell ref="A44:A45"/>
    <mergeCell ref="A12:A13"/>
    <mergeCell ref="A14:A19"/>
    <mergeCell ref="A20:A25"/>
    <mergeCell ref="A26:A34"/>
    <mergeCell ref="A35:A40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20</xdr:col>
                <xdr:colOff>0</xdr:colOff>
                <xdr:row>0</xdr:row>
                <xdr:rowOff>85725</xdr:rowOff>
              </from>
              <to>
                <xdr:col>21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7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1853024557</v>
      </c>
      <c r="B3" s="18">
        <v>6</v>
      </c>
      <c r="C3" s="18" t="s">
        <v>69</v>
      </c>
      <c r="D3" s="18">
        <v>1638091755</v>
      </c>
      <c r="E3" s="7" t="s">
        <v>35</v>
      </c>
      <c r="F3" s="18" t="s">
        <v>70</v>
      </c>
      <c r="G3" s="7" t="s">
        <v>71</v>
      </c>
      <c r="H3" s="18">
        <v>6</v>
      </c>
      <c r="I3" s="18" t="s">
        <v>72</v>
      </c>
      <c r="J3" s="18" t="s">
        <v>73</v>
      </c>
      <c r="L3" s="18">
        <v>36</v>
      </c>
      <c r="M3" s="18">
        <v>6</v>
      </c>
      <c r="N3" s="18">
        <v>1</v>
      </c>
      <c r="O3" s="18">
        <v>1</v>
      </c>
      <c r="P3">
        <v>1753586664</v>
      </c>
      <c r="Q3">
        <v>4354</v>
      </c>
      <c r="T3">
        <v>0</v>
      </c>
      <c r="U3" t="s">
        <v>74</v>
      </c>
      <c r="V3">
        <f>MATCH(D3,Отчет!$D$1:$D$65535,0)</f>
        <v>36</v>
      </c>
    </row>
    <row r="4" spans="1:22" x14ac:dyDescent="0.2">
      <c r="A4" s="18">
        <v>1955464768</v>
      </c>
      <c r="B4" s="18">
        <v>9</v>
      </c>
      <c r="C4" s="18" t="s">
        <v>69</v>
      </c>
      <c r="D4" s="18">
        <v>1955439223</v>
      </c>
      <c r="E4" s="7" t="s">
        <v>51</v>
      </c>
      <c r="F4" s="18" t="s">
        <v>75</v>
      </c>
      <c r="G4" s="7" t="s">
        <v>71</v>
      </c>
      <c r="H4" s="18">
        <v>6</v>
      </c>
      <c r="I4" s="18" t="s">
        <v>72</v>
      </c>
      <c r="J4" s="18" t="s">
        <v>73</v>
      </c>
      <c r="L4" s="18">
        <v>54</v>
      </c>
      <c r="M4" s="18">
        <v>6</v>
      </c>
      <c r="N4" s="18">
        <v>1</v>
      </c>
      <c r="O4" s="18">
        <v>0</v>
      </c>
      <c r="P4">
        <v>1753586664</v>
      </c>
      <c r="Q4">
        <v>4354</v>
      </c>
      <c r="T4">
        <v>0</v>
      </c>
      <c r="U4" t="s">
        <v>74</v>
      </c>
      <c r="V4">
        <f>MATCH(D4,Отчет!$D$1:$D$65535,0)</f>
        <v>16</v>
      </c>
    </row>
    <row r="5" spans="1:22" x14ac:dyDescent="0.2">
      <c r="A5" s="18">
        <v>1853024600</v>
      </c>
      <c r="B5" s="18">
        <v>6</v>
      </c>
      <c r="C5" s="18" t="s">
        <v>69</v>
      </c>
      <c r="D5" s="18">
        <v>1638091800</v>
      </c>
      <c r="E5" s="7" t="s">
        <v>38</v>
      </c>
      <c r="F5" s="18" t="s">
        <v>76</v>
      </c>
      <c r="G5" s="7" t="s">
        <v>71</v>
      </c>
      <c r="H5" s="18">
        <v>6</v>
      </c>
      <c r="I5" s="18" t="s">
        <v>72</v>
      </c>
      <c r="J5" s="18" t="s">
        <v>73</v>
      </c>
      <c r="L5" s="18">
        <v>36</v>
      </c>
      <c r="M5" s="18">
        <v>6</v>
      </c>
      <c r="N5" s="18">
        <v>1</v>
      </c>
      <c r="O5" s="18">
        <v>1</v>
      </c>
      <c r="P5">
        <v>1753586664</v>
      </c>
      <c r="Q5">
        <v>4354</v>
      </c>
      <c r="T5">
        <v>0</v>
      </c>
      <c r="U5" t="s">
        <v>74</v>
      </c>
      <c r="V5">
        <f>MATCH(D5,Отчет!$D$1:$D$65535,0)</f>
        <v>37</v>
      </c>
    </row>
    <row r="6" spans="1:22" x14ac:dyDescent="0.2">
      <c r="A6" s="18">
        <v>2177480469</v>
      </c>
      <c r="B6" s="18">
        <v>5</v>
      </c>
      <c r="C6" s="18" t="s">
        <v>77</v>
      </c>
      <c r="D6" s="18">
        <v>1638091818</v>
      </c>
      <c r="E6" s="7" t="s">
        <v>39</v>
      </c>
      <c r="F6" s="18" t="s">
        <v>78</v>
      </c>
      <c r="G6" s="7" t="s">
        <v>71</v>
      </c>
      <c r="H6" s="18">
        <v>6</v>
      </c>
      <c r="I6" s="18" t="s">
        <v>72</v>
      </c>
      <c r="J6" s="18" t="s">
        <v>73</v>
      </c>
      <c r="L6" s="18">
        <v>30</v>
      </c>
      <c r="M6" s="18">
        <v>6</v>
      </c>
      <c r="N6" s="18">
        <v>1</v>
      </c>
      <c r="O6" s="18">
        <v>1</v>
      </c>
      <c r="P6">
        <v>1753586664</v>
      </c>
      <c r="Q6">
        <v>4354</v>
      </c>
      <c r="T6">
        <v>0</v>
      </c>
      <c r="U6" t="s">
        <v>74</v>
      </c>
      <c r="V6">
        <f>MATCH(D6,Отчет!$D$1:$D$65535,0)</f>
        <v>41</v>
      </c>
    </row>
    <row r="7" spans="1:22" x14ac:dyDescent="0.2">
      <c r="A7" s="18">
        <v>1853024642</v>
      </c>
      <c r="B7" s="18">
        <v>8</v>
      </c>
      <c r="C7" s="18" t="s">
        <v>69</v>
      </c>
      <c r="D7" s="18">
        <v>1638091841</v>
      </c>
      <c r="E7" s="7" t="s">
        <v>40</v>
      </c>
      <c r="F7" s="18" t="s">
        <v>79</v>
      </c>
      <c r="G7" s="7" t="s">
        <v>71</v>
      </c>
      <c r="H7" s="18">
        <v>6</v>
      </c>
      <c r="I7" s="18" t="s">
        <v>72</v>
      </c>
      <c r="J7" s="18" t="s">
        <v>73</v>
      </c>
      <c r="L7" s="18">
        <v>48</v>
      </c>
      <c r="M7" s="18">
        <v>6</v>
      </c>
      <c r="N7" s="18">
        <v>1</v>
      </c>
      <c r="O7" s="18">
        <v>1</v>
      </c>
      <c r="P7">
        <v>1753586664</v>
      </c>
      <c r="Q7">
        <v>4354</v>
      </c>
      <c r="T7">
        <v>0</v>
      </c>
      <c r="U7" t="s">
        <v>74</v>
      </c>
      <c r="V7">
        <f>MATCH(D7,Отчет!$D$1:$D$65535,0)</f>
        <v>21</v>
      </c>
    </row>
    <row r="8" spans="1:22" x14ac:dyDescent="0.2">
      <c r="A8" s="18">
        <v>1853024690</v>
      </c>
      <c r="B8" s="18">
        <v>7</v>
      </c>
      <c r="C8" s="18" t="s">
        <v>69</v>
      </c>
      <c r="D8" s="18">
        <v>1638091870</v>
      </c>
      <c r="E8" s="7" t="s">
        <v>42</v>
      </c>
      <c r="F8" s="18" t="s">
        <v>80</v>
      </c>
      <c r="G8" s="7" t="s">
        <v>71</v>
      </c>
      <c r="H8" s="18">
        <v>6</v>
      </c>
      <c r="I8" s="18" t="s">
        <v>72</v>
      </c>
      <c r="J8" s="18" t="s">
        <v>73</v>
      </c>
      <c r="L8" s="18">
        <v>42</v>
      </c>
      <c r="M8" s="18">
        <v>6</v>
      </c>
      <c r="N8" s="18">
        <v>1</v>
      </c>
      <c r="O8" s="18">
        <v>1</v>
      </c>
      <c r="P8">
        <v>1753586664</v>
      </c>
      <c r="Q8">
        <v>4354</v>
      </c>
      <c r="T8">
        <v>0</v>
      </c>
      <c r="U8" t="s">
        <v>74</v>
      </c>
      <c r="V8">
        <f>MATCH(D8,Отчет!$D$1:$D$65535,0)</f>
        <v>27</v>
      </c>
    </row>
    <row r="9" spans="1:22" x14ac:dyDescent="0.2">
      <c r="A9" s="18">
        <v>1853024780</v>
      </c>
      <c r="B9" s="18">
        <v>7</v>
      </c>
      <c r="C9" s="18" t="s">
        <v>69</v>
      </c>
      <c r="D9" s="18">
        <v>1638091897</v>
      </c>
      <c r="E9" s="7" t="s">
        <v>41</v>
      </c>
      <c r="F9" s="18" t="s">
        <v>81</v>
      </c>
      <c r="G9" s="7" t="s">
        <v>71</v>
      </c>
      <c r="H9" s="18">
        <v>6</v>
      </c>
      <c r="I9" s="18" t="s">
        <v>72</v>
      </c>
      <c r="J9" s="18" t="s">
        <v>73</v>
      </c>
      <c r="L9" s="18">
        <v>42</v>
      </c>
      <c r="M9" s="18">
        <v>6</v>
      </c>
      <c r="N9" s="18">
        <v>1</v>
      </c>
      <c r="O9" s="18">
        <v>1</v>
      </c>
      <c r="P9">
        <v>1753586664</v>
      </c>
      <c r="Q9">
        <v>4354</v>
      </c>
      <c r="T9">
        <v>0</v>
      </c>
      <c r="U9" t="s">
        <v>74</v>
      </c>
      <c r="V9">
        <f>MATCH(D9,Отчет!$D$1:$D$65535,0)</f>
        <v>26</v>
      </c>
    </row>
    <row r="10" spans="1:22" x14ac:dyDescent="0.2">
      <c r="A10" s="18">
        <v>1853024806</v>
      </c>
      <c r="B10" s="18">
        <v>7</v>
      </c>
      <c r="C10" s="18" t="s">
        <v>69</v>
      </c>
      <c r="D10" s="18">
        <v>1638091918</v>
      </c>
      <c r="E10" s="7" t="s">
        <v>45</v>
      </c>
      <c r="F10" s="18" t="s">
        <v>82</v>
      </c>
      <c r="G10" s="7" t="s">
        <v>71</v>
      </c>
      <c r="H10" s="18">
        <v>6</v>
      </c>
      <c r="I10" s="18" t="s">
        <v>72</v>
      </c>
      <c r="J10" s="18" t="s">
        <v>73</v>
      </c>
      <c r="L10" s="18">
        <v>42</v>
      </c>
      <c r="M10" s="18">
        <v>6</v>
      </c>
      <c r="N10" s="18">
        <v>1</v>
      </c>
      <c r="O10" s="18">
        <v>1</v>
      </c>
      <c r="P10">
        <v>1753586664</v>
      </c>
      <c r="Q10">
        <v>4354</v>
      </c>
      <c r="T10">
        <v>0</v>
      </c>
      <c r="U10" t="s">
        <v>74</v>
      </c>
      <c r="V10">
        <f>MATCH(D10,Отчет!$D$1:$D$65535,0)</f>
        <v>28</v>
      </c>
    </row>
    <row r="11" spans="1:22" x14ac:dyDescent="0.2">
      <c r="A11" s="18">
        <v>1853024896</v>
      </c>
      <c r="B11" s="18">
        <v>7</v>
      </c>
      <c r="C11" s="18" t="s">
        <v>69</v>
      </c>
      <c r="D11" s="18">
        <v>1638091985</v>
      </c>
      <c r="E11" s="7" t="s">
        <v>48</v>
      </c>
      <c r="F11" s="18" t="s">
        <v>83</v>
      </c>
      <c r="G11" s="7" t="s">
        <v>71</v>
      </c>
      <c r="H11" s="18">
        <v>6</v>
      </c>
      <c r="I11" s="18" t="s">
        <v>72</v>
      </c>
      <c r="J11" s="18" t="s">
        <v>73</v>
      </c>
      <c r="L11" s="18">
        <v>42</v>
      </c>
      <c r="M11" s="18">
        <v>6</v>
      </c>
      <c r="N11" s="18">
        <v>1</v>
      </c>
      <c r="O11" s="18">
        <v>1</v>
      </c>
      <c r="P11">
        <v>1753586664</v>
      </c>
      <c r="Q11">
        <v>4354</v>
      </c>
      <c r="T11">
        <v>0</v>
      </c>
      <c r="U11" t="s">
        <v>74</v>
      </c>
      <c r="V11">
        <f>MATCH(D11,Отчет!$D$1:$D$65535,0)</f>
        <v>30</v>
      </c>
    </row>
    <row r="12" spans="1:22" x14ac:dyDescent="0.2">
      <c r="A12" s="18">
        <v>1853024925</v>
      </c>
      <c r="B12" s="18">
        <v>9</v>
      </c>
      <c r="C12" s="18" t="s">
        <v>69</v>
      </c>
      <c r="D12" s="18">
        <v>1638092010</v>
      </c>
      <c r="E12" s="7" t="s">
        <v>49</v>
      </c>
      <c r="F12" s="18" t="s">
        <v>84</v>
      </c>
      <c r="G12" s="7" t="s">
        <v>71</v>
      </c>
      <c r="H12" s="18">
        <v>6</v>
      </c>
      <c r="I12" s="18" t="s">
        <v>72</v>
      </c>
      <c r="J12" s="18" t="s">
        <v>73</v>
      </c>
      <c r="L12" s="18">
        <v>54</v>
      </c>
      <c r="M12" s="18">
        <v>6</v>
      </c>
      <c r="N12" s="18">
        <v>1</v>
      </c>
      <c r="O12" s="18">
        <v>1</v>
      </c>
      <c r="P12">
        <v>1753586664</v>
      </c>
      <c r="Q12">
        <v>4354</v>
      </c>
      <c r="T12">
        <v>0</v>
      </c>
      <c r="U12" t="s">
        <v>74</v>
      </c>
      <c r="V12">
        <f>MATCH(D12,Отчет!$D$1:$D$65535,0)</f>
        <v>15</v>
      </c>
    </row>
    <row r="13" spans="1:22" x14ac:dyDescent="0.2">
      <c r="A13" s="18">
        <v>1853024967</v>
      </c>
      <c r="B13" s="18">
        <v>7</v>
      </c>
      <c r="C13" s="18" t="s">
        <v>69</v>
      </c>
      <c r="D13" s="18">
        <v>1638092030</v>
      </c>
      <c r="E13" s="7" t="s">
        <v>50</v>
      </c>
      <c r="F13" s="18" t="s">
        <v>85</v>
      </c>
      <c r="G13" s="7" t="s">
        <v>71</v>
      </c>
      <c r="H13" s="18">
        <v>6</v>
      </c>
      <c r="I13" s="18" t="s">
        <v>72</v>
      </c>
      <c r="J13" s="18" t="s">
        <v>73</v>
      </c>
      <c r="L13" s="18">
        <v>42</v>
      </c>
      <c r="M13" s="18">
        <v>6</v>
      </c>
      <c r="N13" s="18">
        <v>1</v>
      </c>
      <c r="O13" s="18">
        <v>1</v>
      </c>
      <c r="P13">
        <v>1753586664</v>
      </c>
      <c r="Q13">
        <v>4354</v>
      </c>
      <c r="T13">
        <v>0</v>
      </c>
      <c r="U13" t="s">
        <v>74</v>
      </c>
      <c r="V13">
        <f>MATCH(D13,Отчет!$D$1:$D$65535,0)</f>
        <v>31</v>
      </c>
    </row>
    <row r="14" spans="1:22" x14ac:dyDescent="0.2">
      <c r="A14" s="18">
        <v>1853025162</v>
      </c>
      <c r="B14" s="18">
        <v>5</v>
      </c>
      <c r="C14" s="18" t="s">
        <v>69</v>
      </c>
      <c r="D14" s="18">
        <v>1638092062</v>
      </c>
      <c r="E14" s="7" t="s">
        <v>54</v>
      </c>
      <c r="F14" s="18" t="s">
        <v>86</v>
      </c>
      <c r="G14" s="7" t="s">
        <v>71</v>
      </c>
      <c r="H14" s="18">
        <v>6</v>
      </c>
      <c r="I14" s="18" t="s">
        <v>72</v>
      </c>
      <c r="J14" s="18" t="s">
        <v>73</v>
      </c>
      <c r="L14" s="18">
        <v>30</v>
      </c>
      <c r="M14" s="18">
        <v>6</v>
      </c>
      <c r="N14" s="18">
        <v>1</v>
      </c>
      <c r="O14" s="18">
        <v>1</v>
      </c>
      <c r="P14">
        <v>1753586664</v>
      </c>
      <c r="Q14">
        <v>4354</v>
      </c>
      <c r="T14">
        <v>0</v>
      </c>
      <c r="U14" t="s">
        <v>74</v>
      </c>
      <c r="V14">
        <f>MATCH(D14,Отчет!$D$1:$D$65535,0)</f>
        <v>42</v>
      </c>
    </row>
    <row r="15" spans="1:22" x14ac:dyDescent="0.2">
      <c r="A15" s="18">
        <v>1853025215</v>
      </c>
      <c r="B15" s="18">
        <v>7</v>
      </c>
      <c r="C15" s="18" t="s">
        <v>69</v>
      </c>
      <c r="D15" s="18">
        <v>1638092086</v>
      </c>
      <c r="E15" s="7" t="s">
        <v>56</v>
      </c>
      <c r="F15" s="18" t="s">
        <v>87</v>
      </c>
      <c r="G15" s="7" t="s">
        <v>71</v>
      </c>
      <c r="H15" s="18">
        <v>6</v>
      </c>
      <c r="I15" s="18" t="s">
        <v>72</v>
      </c>
      <c r="J15" s="18" t="s">
        <v>73</v>
      </c>
      <c r="L15" s="18">
        <v>42</v>
      </c>
      <c r="M15" s="18">
        <v>6</v>
      </c>
      <c r="N15" s="18">
        <v>1</v>
      </c>
      <c r="O15" s="18">
        <v>1</v>
      </c>
      <c r="P15">
        <v>1753586664</v>
      </c>
      <c r="Q15">
        <v>4354</v>
      </c>
      <c r="T15">
        <v>0</v>
      </c>
      <c r="U15" t="s">
        <v>74</v>
      </c>
      <c r="V15">
        <f>MATCH(D15,Отчет!$D$1:$D$65535,0)</f>
        <v>33</v>
      </c>
    </row>
    <row r="16" spans="1:22" x14ac:dyDescent="0.2">
      <c r="A16" s="18">
        <v>1853025240</v>
      </c>
      <c r="B16" s="18">
        <v>9</v>
      </c>
      <c r="C16" s="18" t="s">
        <v>69</v>
      </c>
      <c r="D16" s="18">
        <v>1638092108</v>
      </c>
      <c r="E16" s="7" t="s">
        <v>57</v>
      </c>
      <c r="F16" s="18" t="s">
        <v>88</v>
      </c>
      <c r="G16" s="7" t="s">
        <v>71</v>
      </c>
      <c r="H16" s="18">
        <v>6</v>
      </c>
      <c r="I16" s="18" t="s">
        <v>72</v>
      </c>
      <c r="J16" s="18" t="s">
        <v>73</v>
      </c>
      <c r="L16" s="18">
        <v>54</v>
      </c>
      <c r="M16" s="18">
        <v>6</v>
      </c>
      <c r="N16" s="18">
        <v>1</v>
      </c>
      <c r="O16" s="18">
        <v>1</v>
      </c>
      <c r="P16">
        <v>1753586664</v>
      </c>
      <c r="Q16">
        <v>4354</v>
      </c>
      <c r="T16">
        <v>0</v>
      </c>
      <c r="U16" t="s">
        <v>74</v>
      </c>
      <c r="V16">
        <f>MATCH(D16,Отчет!$D$1:$D$65535,0)</f>
        <v>18</v>
      </c>
    </row>
    <row r="17" spans="1:22" x14ac:dyDescent="0.2">
      <c r="A17" s="18">
        <v>1853025296</v>
      </c>
      <c r="B17" s="18">
        <v>7</v>
      </c>
      <c r="C17" s="18" t="s">
        <v>69</v>
      </c>
      <c r="D17" s="18">
        <v>1638092178</v>
      </c>
      <c r="E17" s="7" t="s">
        <v>58</v>
      </c>
      <c r="F17" s="18" t="s">
        <v>89</v>
      </c>
      <c r="G17" s="7" t="s">
        <v>71</v>
      </c>
      <c r="H17" s="18">
        <v>6</v>
      </c>
      <c r="I17" s="18" t="s">
        <v>72</v>
      </c>
      <c r="J17" s="18" t="s">
        <v>73</v>
      </c>
      <c r="L17" s="18">
        <v>42</v>
      </c>
      <c r="M17" s="18">
        <v>6</v>
      </c>
      <c r="N17" s="18">
        <v>1</v>
      </c>
      <c r="O17" s="18">
        <v>1</v>
      </c>
      <c r="P17">
        <v>1753586664</v>
      </c>
      <c r="Q17">
        <v>4354</v>
      </c>
      <c r="T17">
        <v>0</v>
      </c>
      <c r="U17" t="s">
        <v>74</v>
      </c>
      <c r="V17">
        <f>MATCH(D17,Отчет!$D$1:$D$65535,0)</f>
        <v>34</v>
      </c>
    </row>
    <row r="18" spans="1:22" x14ac:dyDescent="0.2">
      <c r="A18" s="18">
        <v>1853025321</v>
      </c>
      <c r="B18" s="18">
        <v>9</v>
      </c>
      <c r="C18" s="18" t="s">
        <v>69</v>
      </c>
      <c r="D18" s="18">
        <v>1638092216</v>
      </c>
      <c r="E18" s="7" t="s">
        <v>59</v>
      </c>
      <c r="F18" s="18" t="s">
        <v>90</v>
      </c>
      <c r="G18" s="7" t="s">
        <v>71</v>
      </c>
      <c r="H18" s="18">
        <v>6</v>
      </c>
      <c r="I18" s="18" t="s">
        <v>72</v>
      </c>
      <c r="J18" s="18" t="s">
        <v>73</v>
      </c>
      <c r="L18" s="18">
        <v>54</v>
      </c>
      <c r="M18" s="18">
        <v>6</v>
      </c>
      <c r="N18" s="18">
        <v>1</v>
      </c>
      <c r="O18" s="18">
        <v>1</v>
      </c>
      <c r="P18">
        <v>1753586664</v>
      </c>
      <c r="Q18">
        <v>4354</v>
      </c>
      <c r="T18">
        <v>0</v>
      </c>
      <c r="U18" t="s">
        <v>74</v>
      </c>
      <c r="V18">
        <f>MATCH(D18,Отчет!$D$1:$D$65535,0)</f>
        <v>19</v>
      </c>
    </row>
    <row r="19" spans="1:22" x14ac:dyDescent="0.2">
      <c r="A19" s="18">
        <v>1853025347</v>
      </c>
      <c r="B19" s="18">
        <v>10</v>
      </c>
      <c r="C19" s="18" t="s">
        <v>69</v>
      </c>
      <c r="D19" s="18">
        <v>1638092245</v>
      </c>
      <c r="E19" s="7" t="s">
        <v>60</v>
      </c>
      <c r="F19" s="18" t="s">
        <v>91</v>
      </c>
      <c r="G19" s="7" t="s">
        <v>71</v>
      </c>
      <c r="H19" s="18">
        <v>6</v>
      </c>
      <c r="I19" s="18" t="s">
        <v>72</v>
      </c>
      <c r="J19" s="18" t="s">
        <v>73</v>
      </c>
      <c r="L19" s="18">
        <v>60</v>
      </c>
      <c r="M19" s="18">
        <v>6</v>
      </c>
      <c r="N19" s="18">
        <v>1</v>
      </c>
      <c r="O19" s="18">
        <v>1</v>
      </c>
      <c r="P19">
        <v>1753586664</v>
      </c>
      <c r="Q19">
        <v>4354</v>
      </c>
      <c r="T19">
        <v>0</v>
      </c>
      <c r="U19" t="s">
        <v>74</v>
      </c>
      <c r="V19">
        <f>MATCH(D19,Отчет!$D$1:$D$65535,0)</f>
        <v>12</v>
      </c>
    </row>
    <row r="20" spans="1:22" x14ac:dyDescent="0.2">
      <c r="A20" s="18">
        <v>1853025396</v>
      </c>
      <c r="B20" s="18">
        <v>8</v>
      </c>
      <c r="C20" s="18" t="s">
        <v>69</v>
      </c>
      <c r="D20" s="18">
        <v>1638092273</v>
      </c>
      <c r="E20" s="7" t="s">
        <v>63</v>
      </c>
      <c r="F20" s="18" t="s">
        <v>92</v>
      </c>
      <c r="G20" s="7" t="s">
        <v>71</v>
      </c>
      <c r="H20" s="18">
        <v>6</v>
      </c>
      <c r="I20" s="18" t="s">
        <v>72</v>
      </c>
      <c r="J20" s="18" t="s">
        <v>73</v>
      </c>
      <c r="L20" s="18">
        <v>48</v>
      </c>
      <c r="M20" s="18">
        <v>6</v>
      </c>
      <c r="N20" s="18">
        <v>1</v>
      </c>
      <c r="O20" s="18">
        <v>1</v>
      </c>
      <c r="P20">
        <v>1753586664</v>
      </c>
      <c r="Q20">
        <v>4354</v>
      </c>
      <c r="T20">
        <v>0</v>
      </c>
      <c r="U20" t="s">
        <v>74</v>
      </c>
      <c r="V20">
        <f>MATCH(D20,Отчет!$D$1:$D$65535,0)</f>
        <v>25</v>
      </c>
    </row>
    <row r="21" spans="1:22" x14ac:dyDescent="0.2">
      <c r="A21" s="18">
        <v>1853025449</v>
      </c>
      <c r="B21" s="18">
        <v>9</v>
      </c>
      <c r="C21" s="18" t="s">
        <v>69</v>
      </c>
      <c r="D21" s="18">
        <v>1638092314</v>
      </c>
      <c r="E21" s="7" t="s">
        <v>36</v>
      </c>
      <c r="F21" s="18" t="s">
        <v>93</v>
      </c>
      <c r="G21" s="7" t="s">
        <v>71</v>
      </c>
      <c r="H21" s="18">
        <v>6</v>
      </c>
      <c r="I21" s="18" t="s">
        <v>72</v>
      </c>
      <c r="J21" s="18" t="s">
        <v>73</v>
      </c>
      <c r="L21" s="18">
        <v>54</v>
      </c>
      <c r="M21" s="18">
        <v>6</v>
      </c>
      <c r="N21" s="18">
        <v>1</v>
      </c>
      <c r="O21" s="18">
        <v>1</v>
      </c>
      <c r="P21">
        <v>1753586664</v>
      </c>
      <c r="Q21">
        <v>4354</v>
      </c>
      <c r="T21">
        <v>0</v>
      </c>
      <c r="U21" t="s">
        <v>74</v>
      </c>
      <c r="V21">
        <f>MATCH(D21,Отчет!$D$1:$D$65535,0)</f>
        <v>14</v>
      </c>
    </row>
    <row r="22" spans="1:22" x14ac:dyDescent="0.2">
      <c r="A22" s="18">
        <v>1853025478</v>
      </c>
      <c r="B22" s="18">
        <v>10</v>
      </c>
      <c r="C22" s="18" t="s">
        <v>69</v>
      </c>
      <c r="D22" s="18">
        <v>1638092338</v>
      </c>
      <c r="E22" s="7" t="s">
        <v>65</v>
      </c>
      <c r="F22" s="18" t="s">
        <v>94</v>
      </c>
      <c r="G22" s="7" t="s">
        <v>71</v>
      </c>
      <c r="H22" s="18">
        <v>6</v>
      </c>
      <c r="I22" s="18" t="s">
        <v>72</v>
      </c>
      <c r="J22" s="18" t="s">
        <v>73</v>
      </c>
      <c r="L22" s="18">
        <v>60</v>
      </c>
      <c r="M22" s="18">
        <v>6</v>
      </c>
      <c r="N22" s="18">
        <v>1</v>
      </c>
      <c r="O22" s="18">
        <v>1</v>
      </c>
      <c r="P22">
        <v>1753586664</v>
      </c>
      <c r="Q22">
        <v>4354</v>
      </c>
      <c r="T22">
        <v>0</v>
      </c>
      <c r="U22" t="s">
        <v>74</v>
      </c>
      <c r="V22">
        <f>MATCH(D22,Отчет!$D$1:$D$65535,0)</f>
        <v>13</v>
      </c>
    </row>
    <row r="23" spans="1:22" x14ac:dyDescent="0.2">
      <c r="A23" s="18">
        <v>1853025531</v>
      </c>
      <c r="B23" s="18">
        <v>6</v>
      </c>
      <c r="C23" s="18" t="s">
        <v>69</v>
      </c>
      <c r="D23" s="18">
        <v>1638092364</v>
      </c>
      <c r="E23" s="7" t="s">
        <v>67</v>
      </c>
      <c r="F23" s="18" t="s">
        <v>95</v>
      </c>
      <c r="G23" s="7" t="s">
        <v>71</v>
      </c>
      <c r="H23" s="18">
        <v>6</v>
      </c>
      <c r="I23" s="18" t="s">
        <v>72</v>
      </c>
      <c r="J23" s="18" t="s">
        <v>73</v>
      </c>
      <c r="L23" s="18">
        <v>36</v>
      </c>
      <c r="M23" s="18">
        <v>6</v>
      </c>
      <c r="N23" s="18">
        <v>1</v>
      </c>
      <c r="O23" s="18">
        <v>1</v>
      </c>
      <c r="P23">
        <v>1753586664</v>
      </c>
      <c r="Q23">
        <v>4354</v>
      </c>
      <c r="T23">
        <v>0</v>
      </c>
      <c r="U23" t="s">
        <v>74</v>
      </c>
      <c r="V23">
        <f>MATCH(D23,Отчет!$D$1:$D$65535,0)</f>
        <v>39</v>
      </c>
    </row>
    <row r="24" spans="1:22" x14ac:dyDescent="0.2">
      <c r="A24" s="18">
        <v>1853024663</v>
      </c>
      <c r="B24" s="18">
        <v>4</v>
      </c>
      <c r="C24" s="18" t="s">
        <v>69</v>
      </c>
      <c r="D24" s="18">
        <v>1642181631</v>
      </c>
      <c r="E24" s="7" t="s">
        <v>61</v>
      </c>
      <c r="F24" s="18" t="s">
        <v>96</v>
      </c>
      <c r="G24" s="7" t="s">
        <v>71</v>
      </c>
      <c r="H24" s="18">
        <v>6</v>
      </c>
      <c r="I24" s="18" t="s">
        <v>72</v>
      </c>
      <c r="J24" s="18" t="s">
        <v>73</v>
      </c>
      <c r="L24" s="18">
        <v>24</v>
      </c>
      <c r="M24" s="18">
        <v>6</v>
      </c>
      <c r="N24" s="18">
        <v>1</v>
      </c>
      <c r="O24" s="18">
        <v>0</v>
      </c>
      <c r="P24">
        <v>1753586664</v>
      </c>
      <c r="Q24">
        <v>4354</v>
      </c>
      <c r="T24">
        <v>0</v>
      </c>
      <c r="U24" t="s">
        <v>74</v>
      </c>
      <c r="V24">
        <f>MATCH(D24,Отчет!$D$1:$D$65535,0)</f>
        <v>44</v>
      </c>
    </row>
    <row r="25" spans="1:22" x14ac:dyDescent="0.2">
      <c r="A25" s="18">
        <v>1853025113</v>
      </c>
      <c r="B25" s="18">
        <v>7</v>
      </c>
      <c r="C25" s="18" t="s">
        <v>69</v>
      </c>
      <c r="D25" s="18">
        <v>1642181656</v>
      </c>
      <c r="E25" s="7" t="s">
        <v>53</v>
      </c>
      <c r="F25" s="18" t="s">
        <v>97</v>
      </c>
      <c r="G25" s="7" t="s">
        <v>71</v>
      </c>
      <c r="H25" s="18">
        <v>6</v>
      </c>
      <c r="I25" s="18" t="s">
        <v>72</v>
      </c>
      <c r="J25" s="18" t="s">
        <v>73</v>
      </c>
      <c r="L25" s="18">
        <v>42</v>
      </c>
      <c r="M25" s="18">
        <v>6</v>
      </c>
      <c r="N25" s="18">
        <v>1</v>
      </c>
      <c r="O25" s="18">
        <v>0</v>
      </c>
      <c r="P25">
        <v>1753586664</v>
      </c>
      <c r="Q25">
        <v>4354</v>
      </c>
      <c r="T25">
        <v>0</v>
      </c>
      <c r="U25" t="s">
        <v>74</v>
      </c>
      <c r="V25">
        <f>MATCH(D25,Отчет!$D$1:$D$65535,0)</f>
        <v>32</v>
      </c>
    </row>
    <row r="26" spans="1:22" x14ac:dyDescent="0.2">
      <c r="A26" s="18">
        <v>1853025373</v>
      </c>
      <c r="B26" s="18">
        <v>6</v>
      </c>
      <c r="C26" s="18" t="s">
        <v>77</v>
      </c>
      <c r="D26" s="18">
        <v>1642181681</v>
      </c>
      <c r="E26" s="7" t="s">
        <v>62</v>
      </c>
      <c r="F26" s="18" t="s">
        <v>98</v>
      </c>
      <c r="G26" s="7" t="s">
        <v>71</v>
      </c>
      <c r="H26" s="18">
        <v>6</v>
      </c>
      <c r="I26" s="18" t="s">
        <v>72</v>
      </c>
      <c r="J26" s="18" t="s">
        <v>73</v>
      </c>
      <c r="L26" s="18">
        <v>36</v>
      </c>
      <c r="M26" s="18">
        <v>6</v>
      </c>
      <c r="N26" s="18">
        <v>1</v>
      </c>
      <c r="O26" s="18">
        <v>0</v>
      </c>
      <c r="P26">
        <v>1753586664</v>
      </c>
      <c r="Q26">
        <v>4354</v>
      </c>
      <c r="T26">
        <v>0</v>
      </c>
      <c r="U26" t="s">
        <v>74</v>
      </c>
      <c r="V26">
        <f>MATCH(D26,Отчет!$D$1:$D$65535,0)</f>
        <v>38</v>
      </c>
    </row>
    <row r="27" spans="1:22" x14ac:dyDescent="0.2">
      <c r="A27" s="18">
        <v>1853025423</v>
      </c>
      <c r="C27" s="18" t="s">
        <v>69</v>
      </c>
      <c r="D27" s="18">
        <v>1642181701</v>
      </c>
      <c r="E27" s="7" t="s">
        <v>64</v>
      </c>
      <c r="F27" s="18" t="s">
        <v>99</v>
      </c>
      <c r="G27" s="7" t="s">
        <v>71</v>
      </c>
      <c r="H27" s="18">
        <v>6</v>
      </c>
      <c r="I27" s="18" t="s">
        <v>72</v>
      </c>
      <c r="J27" s="18" t="s">
        <v>73</v>
      </c>
      <c r="L27" s="18">
        <v>0</v>
      </c>
      <c r="M27" s="18">
        <v>6</v>
      </c>
      <c r="O27" s="18">
        <v>0</v>
      </c>
      <c r="P27">
        <v>1753586664</v>
      </c>
      <c r="Q27">
        <v>4354</v>
      </c>
      <c r="T27">
        <v>0</v>
      </c>
      <c r="U27" t="s">
        <v>74</v>
      </c>
      <c r="V27" t="e">
        <f>MATCH(D27,Отчет!$D$1:$D$65535,0)</f>
        <v>#N/A</v>
      </c>
    </row>
    <row r="28" spans="1:22" x14ac:dyDescent="0.2">
      <c r="A28" s="18">
        <v>1853025071</v>
      </c>
      <c r="B28" s="18">
        <v>9</v>
      </c>
      <c r="C28" s="18" t="s">
        <v>69</v>
      </c>
      <c r="D28" s="18">
        <v>1642182005</v>
      </c>
      <c r="E28" s="7" t="s">
        <v>52</v>
      </c>
      <c r="F28" s="18" t="s">
        <v>100</v>
      </c>
      <c r="G28" s="7" t="s">
        <v>71</v>
      </c>
      <c r="H28" s="18">
        <v>6</v>
      </c>
      <c r="I28" s="18" t="s">
        <v>72</v>
      </c>
      <c r="J28" s="18" t="s">
        <v>73</v>
      </c>
      <c r="L28" s="18">
        <v>54</v>
      </c>
      <c r="M28" s="18">
        <v>6</v>
      </c>
      <c r="N28" s="18">
        <v>1</v>
      </c>
      <c r="O28" s="18">
        <v>0</v>
      </c>
      <c r="P28">
        <v>1753586664</v>
      </c>
      <c r="Q28">
        <v>4354</v>
      </c>
      <c r="T28">
        <v>0</v>
      </c>
      <c r="U28" t="s">
        <v>74</v>
      </c>
      <c r="V28">
        <f>MATCH(D28,Отчет!$D$1:$D$65535,0)</f>
        <v>17</v>
      </c>
    </row>
    <row r="29" spans="1:22" x14ac:dyDescent="0.2">
      <c r="A29" s="18">
        <v>1853024720</v>
      </c>
      <c r="B29" s="18">
        <v>8</v>
      </c>
      <c r="C29" s="18" t="s">
        <v>69</v>
      </c>
      <c r="D29" s="18">
        <v>1642444500</v>
      </c>
      <c r="E29" s="7" t="s">
        <v>43</v>
      </c>
      <c r="F29" s="18" t="s">
        <v>101</v>
      </c>
      <c r="G29" s="7" t="s">
        <v>71</v>
      </c>
      <c r="H29" s="18">
        <v>6</v>
      </c>
      <c r="I29" s="18" t="s">
        <v>72</v>
      </c>
      <c r="J29" s="18" t="s">
        <v>73</v>
      </c>
      <c r="L29" s="18">
        <v>48</v>
      </c>
      <c r="M29" s="18">
        <v>6</v>
      </c>
      <c r="N29" s="18">
        <v>1</v>
      </c>
      <c r="O29" s="18">
        <v>1</v>
      </c>
      <c r="P29">
        <v>1753586664</v>
      </c>
      <c r="Q29">
        <v>4354</v>
      </c>
      <c r="T29">
        <v>0</v>
      </c>
      <c r="U29" t="s">
        <v>74</v>
      </c>
      <c r="V29">
        <f>MATCH(D29,Отчет!$D$1:$D$65535,0)</f>
        <v>22</v>
      </c>
    </row>
    <row r="30" spans="1:22" x14ac:dyDescent="0.2">
      <c r="A30" s="18">
        <v>1853024752</v>
      </c>
      <c r="B30" s="18">
        <v>8</v>
      </c>
      <c r="C30" s="18" t="s">
        <v>69</v>
      </c>
      <c r="D30" s="18">
        <v>1642444517</v>
      </c>
      <c r="E30" s="7" t="s">
        <v>44</v>
      </c>
      <c r="F30" s="18" t="s">
        <v>102</v>
      </c>
      <c r="G30" s="7" t="s">
        <v>71</v>
      </c>
      <c r="H30" s="18">
        <v>6</v>
      </c>
      <c r="I30" s="18" t="s">
        <v>72</v>
      </c>
      <c r="J30" s="18" t="s">
        <v>73</v>
      </c>
      <c r="L30" s="18">
        <v>48</v>
      </c>
      <c r="M30" s="18">
        <v>6</v>
      </c>
      <c r="N30" s="18">
        <v>1</v>
      </c>
      <c r="O30" s="18">
        <v>1</v>
      </c>
      <c r="P30">
        <v>1753586664</v>
      </c>
      <c r="Q30">
        <v>4354</v>
      </c>
      <c r="T30">
        <v>0</v>
      </c>
      <c r="U30" t="s">
        <v>74</v>
      </c>
      <c r="V30">
        <f>MATCH(D30,Отчет!$D$1:$D$65535,0)</f>
        <v>23</v>
      </c>
    </row>
    <row r="31" spans="1:22" x14ac:dyDescent="0.2">
      <c r="A31" s="18">
        <v>1853024866</v>
      </c>
      <c r="B31" s="18">
        <v>7</v>
      </c>
      <c r="C31" s="18" t="s">
        <v>69</v>
      </c>
      <c r="D31" s="18">
        <v>1642444534</v>
      </c>
      <c r="E31" s="7" t="s">
        <v>47</v>
      </c>
      <c r="F31" s="18" t="s">
        <v>103</v>
      </c>
      <c r="G31" s="7" t="s">
        <v>71</v>
      </c>
      <c r="H31" s="18">
        <v>6</v>
      </c>
      <c r="I31" s="18" t="s">
        <v>72</v>
      </c>
      <c r="J31" s="18" t="s">
        <v>73</v>
      </c>
      <c r="L31" s="18">
        <v>42</v>
      </c>
      <c r="M31" s="18">
        <v>6</v>
      </c>
      <c r="N31" s="18">
        <v>1</v>
      </c>
      <c r="O31" s="18">
        <v>1</v>
      </c>
      <c r="P31">
        <v>1753586664</v>
      </c>
      <c r="Q31">
        <v>4354</v>
      </c>
      <c r="T31">
        <v>0</v>
      </c>
      <c r="U31" t="s">
        <v>74</v>
      </c>
      <c r="V31">
        <f>MATCH(D31,Отчет!$D$1:$D$65535,0)</f>
        <v>29</v>
      </c>
    </row>
    <row r="32" spans="1:22" x14ac:dyDescent="0.2">
      <c r="A32" s="18">
        <v>1853025189</v>
      </c>
      <c r="B32" s="18">
        <v>5</v>
      </c>
      <c r="C32" s="18" t="s">
        <v>69</v>
      </c>
      <c r="D32" s="18">
        <v>1642444552</v>
      </c>
      <c r="E32" s="7" t="s">
        <v>55</v>
      </c>
      <c r="F32" s="18" t="s">
        <v>104</v>
      </c>
      <c r="G32" s="7" t="s">
        <v>71</v>
      </c>
      <c r="H32" s="18">
        <v>6</v>
      </c>
      <c r="I32" s="18" t="s">
        <v>72</v>
      </c>
      <c r="J32" s="18" t="s">
        <v>73</v>
      </c>
      <c r="L32" s="18">
        <v>30</v>
      </c>
      <c r="M32" s="18">
        <v>6</v>
      </c>
      <c r="N32" s="18">
        <v>1</v>
      </c>
      <c r="O32" s="18">
        <v>1</v>
      </c>
      <c r="P32">
        <v>1753586664</v>
      </c>
      <c r="Q32">
        <v>4354</v>
      </c>
      <c r="T32">
        <v>0</v>
      </c>
      <c r="U32" t="s">
        <v>74</v>
      </c>
      <c r="V32">
        <f>MATCH(D32,Отчет!$D$1:$D$65535,0)</f>
        <v>43</v>
      </c>
    </row>
    <row r="33" spans="1:22" x14ac:dyDescent="0.2">
      <c r="A33" s="18">
        <v>1853025558</v>
      </c>
      <c r="B33" s="18">
        <v>6</v>
      </c>
      <c r="C33" s="18" t="s">
        <v>69</v>
      </c>
      <c r="D33" s="18">
        <v>1642444569</v>
      </c>
      <c r="E33" s="7" t="s">
        <v>68</v>
      </c>
      <c r="F33" s="18" t="s">
        <v>105</v>
      </c>
      <c r="G33" s="7" t="s">
        <v>71</v>
      </c>
      <c r="H33" s="18">
        <v>6</v>
      </c>
      <c r="I33" s="18" t="s">
        <v>72</v>
      </c>
      <c r="J33" s="18" t="s">
        <v>73</v>
      </c>
      <c r="L33" s="18">
        <v>36</v>
      </c>
      <c r="M33" s="18">
        <v>6</v>
      </c>
      <c r="N33" s="18">
        <v>1</v>
      </c>
      <c r="O33" s="18">
        <v>1</v>
      </c>
      <c r="P33">
        <v>1753586664</v>
      </c>
      <c r="Q33">
        <v>4354</v>
      </c>
      <c r="T33">
        <v>0</v>
      </c>
      <c r="U33" t="s">
        <v>74</v>
      </c>
      <c r="V33">
        <f>MATCH(D33,Отчет!$D$1:$D$65535,0)</f>
        <v>40</v>
      </c>
    </row>
    <row r="34" spans="1:22" x14ac:dyDescent="0.2">
      <c r="A34" s="18">
        <v>1853024531</v>
      </c>
      <c r="B34" s="18">
        <v>6</v>
      </c>
      <c r="C34" s="18" t="s">
        <v>69</v>
      </c>
      <c r="D34" s="18">
        <v>1646369290</v>
      </c>
      <c r="E34" s="7" t="s">
        <v>34</v>
      </c>
      <c r="F34" s="18" t="s">
        <v>106</v>
      </c>
      <c r="G34" s="7" t="s">
        <v>71</v>
      </c>
      <c r="H34" s="18">
        <v>6</v>
      </c>
      <c r="I34" s="18" t="s">
        <v>72</v>
      </c>
      <c r="J34" s="18" t="s">
        <v>73</v>
      </c>
      <c r="L34" s="18">
        <v>36</v>
      </c>
      <c r="M34" s="18">
        <v>6</v>
      </c>
      <c r="N34" s="18">
        <v>1</v>
      </c>
      <c r="O34" s="18">
        <v>1</v>
      </c>
      <c r="P34">
        <v>1753586664</v>
      </c>
      <c r="Q34">
        <v>4354</v>
      </c>
      <c r="T34">
        <v>0</v>
      </c>
      <c r="U34" t="s">
        <v>74</v>
      </c>
      <c r="V34">
        <f>MATCH(D34,Отчет!$D$1:$D$65535,0)</f>
        <v>35</v>
      </c>
    </row>
    <row r="35" spans="1:22" x14ac:dyDescent="0.2">
      <c r="A35" s="18">
        <v>1853024836</v>
      </c>
      <c r="B35" s="18">
        <v>8</v>
      </c>
      <c r="C35" s="18" t="s">
        <v>69</v>
      </c>
      <c r="D35" s="18">
        <v>1646516261</v>
      </c>
      <c r="E35" s="7" t="s">
        <v>46</v>
      </c>
      <c r="F35" s="18" t="s">
        <v>107</v>
      </c>
      <c r="G35" s="7" t="s">
        <v>71</v>
      </c>
      <c r="H35" s="18">
        <v>6</v>
      </c>
      <c r="I35" s="18" t="s">
        <v>72</v>
      </c>
      <c r="J35" s="18" t="s">
        <v>73</v>
      </c>
      <c r="L35" s="18">
        <v>48</v>
      </c>
      <c r="M35" s="18">
        <v>6</v>
      </c>
      <c r="N35" s="18">
        <v>1</v>
      </c>
      <c r="O35" s="18">
        <v>1</v>
      </c>
      <c r="P35">
        <v>1753586664</v>
      </c>
      <c r="Q35">
        <v>4354</v>
      </c>
      <c r="T35">
        <v>0</v>
      </c>
      <c r="U35" t="s">
        <v>74</v>
      </c>
      <c r="V35">
        <f>MATCH(D35,Отчет!$D$1:$D$65535,0)</f>
        <v>24</v>
      </c>
    </row>
    <row r="36" spans="1:22" x14ac:dyDescent="0.2">
      <c r="A36" s="18">
        <v>1853025506</v>
      </c>
      <c r="B36" s="18">
        <v>4</v>
      </c>
      <c r="C36" s="18" t="s">
        <v>69</v>
      </c>
      <c r="D36" s="18">
        <v>1711540231</v>
      </c>
      <c r="E36" s="7" t="s">
        <v>66</v>
      </c>
      <c r="F36" s="18" t="s">
        <v>108</v>
      </c>
      <c r="G36" s="7" t="s">
        <v>71</v>
      </c>
      <c r="H36" s="18">
        <v>6</v>
      </c>
      <c r="I36" s="18" t="s">
        <v>72</v>
      </c>
      <c r="J36" s="18" t="s">
        <v>73</v>
      </c>
      <c r="L36" s="18">
        <v>24</v>
      </c>
      <c r="M36" s="18">
        <v>6</v>
      </c>
      <c r="N36" s="18">
        <v>1</v>
      </c>
      <c r="O36" s="18">
        <v>1</v>
      </c>
      <c r="P36">
        <v>1753586664</v>
      </c>
      <c r="Q36">
        <v>4354</v>
      </c>
      <c r="T36">
        <v>0</v>
      </c>
      <c r="U36" t="s">
        <v>74</v>
      </c>
      <c r="V36">
        <f>MATCH(D36,Отчет!$D$1:$D$65535,0)</f>
        <v>45</v>
      </c>
    </row>
    <row r="37" spans="1:22" x14ac:dyDescent="0.2">
      <c r="A37" s="18">
        <v>1853024578</v>
      </c>
      <c r="B37" s="18">
        <v>8</v>
      </c>
      <c r="C37" s="18" t="s">
        <v>69</v>
      </c>
      <c r="D37" s="18">
        <v>1638091774</v>
      </c>
      <c r="E37" s="7" t="s">
        <v>37</v>
      </c>
      <c r="F37" s="18" t="s">
        <v>109</v>
      </c>
      <c r="G37" s="7" t="s">
        <v>71</v>
      </c>
      <c r="H37" s="18">
        <v>6</v>
      </c>
      <c r="I37" s="18" t="s">
        <v>72</v>
      </c>
      <c r="J37" s="18" t="s">
        <v>73</v>
      </c>
      <c r="L37" s="18">
        <v>48</v>
      </c>
      <c r="M37" s="18">
        <v>6</v>
      </c>
      <c r="N37" s="18">
        <v>1</v>
      </c>
      <c r="O37" s="18">
        <v>1</v>
      </c>
      <c r="P37">
        <v>1753586664</v>
      </c>
      <c r="Q37">
        <v>4354</v>
      </c>
      <c r="T37">
        <v>0</v>
      </c>
      <c r="U37" t="s">
        <v>74</v>
      </c>
      <c r="V37">
        <f>MATCH(D37,Отчет!$D$1:$D$65535,0)</f>
        <v>20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Папуш Вероника Павловна</dc:creator>
  <cp:lastModifiedBy>Папуш Вероника Павловна</cp:lastModifiedBy>
  <dcterms:created xsi:type="dcterms:W3CDTF">2006-05-18T19:55:00Z</dcterms:created>
  <dcterms:modified xsi:type="dcterms:W3CDTF">2018-07-04T09:20:05Z</dcterms:modified>
</cp:coreProperties>
</file>