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УЧРО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<sst xmlns="http://schemas.openxmlformats.org/spreadsheetml/2006/main" count="36" uniqueCount="30">
  <si>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Статья расходов</t>
  </si>
  <si>
    <t>Сумма, руб.</t>
  </si>
  <si>
    <t>Примечание</t>
  </si>
  <si>
    <t xml:space="preserve">       - руководство аттестационными работами</t>
  </si>
  <si>
    <t xml:space="preserve">       - оплата членов аттестационной комиссии</t>
  </si>
  <si>
    <t>5. ИТОГО: себестоимость программы</t>
  </si>
  <si>
    <t>7. ВСЕГО: стоимость программы</t>
  </si>
  <si>
    <t>8. Количество слушателей в группе</t>
  </si>
  <si>
    <t>Ед изм.</t>
  </si>
  <si>
    <t>Кол-во</t>
  </si>
  <si>
    <t>Цена</t>
  </si>
  <si>
    <t>час</t>
  </si>
  <si>
    <t xml:space="preserve">       - учебные занятия</t>
  </si>
  <si>
    <t>1. ФОТ ППС:</t>
  </si>
  <si>
    <t>Итого ФОТ ППС:</t>
  </si>
  <si>
    <t>мес</t>
  </si>
  <si>
    <t>Итого ФОТ АУП:</t>
  </si>
  <si>
    <t>%</t>
  </si>
  <si>
    <t>Начисления на ФОТ ППС</t>
  </si>
  <si>
    <t>2. Зарплата АУП учебного процесса</t>
  </si>
  <si>
    <t>Начисления на ФОТ  АУП</t>
  </si>
  <si>
    <t>чел</t>
  </si>
  <si>
    <t>ИТОГО стоимость обучения 1-го слушателя</t>
  </si>
  <si>
    <t>6. Отчисления в ЦФ</t>
  </si>
  <si>
    <t>3. Прочие расходы (канцелярские товары)</t>
  </si>
  <si>
    <t>«Управление человеческими ресурсами организации»  (332 ауд. часа)</t>
  </si>
  <si>
    <t>Предлагаемая цена обучения 1-го слушателя:</t>
  </si>
  <si>
    <t>4. Расходы на рекламу, продвижение</t>
  </si>
  <si>
    <t>Расчет стоимости программы "Управление человеческими ресурсами организации"  ФПО на 2014 год</t>
  </si>
  <si>
    <t>Приложение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</si>
</sst>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%"/>
    <numFmt numFmtId="167" formatCode="_-* #,##0.0_р_._-;\-* #,##0.0_р_._-;_-* &quot;-&quot;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5" fontId="3" fillId="0" borderId="10" xfId="58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65" fontId="3" fillId="0" borderId="11" xfId="58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9" fontId="3" fillId="0" borderId="11" xfId="55" applyFont="1" applyBorder="1" applyAlignment="1">
      <alignment vertical="center" wrapText="1"/>
    </xf>
    <xf numFmtId="166" fontId="3" fillId="0" borderId="11" xfId="55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5" fontId="3" fillId="0" borderId="12" xfId="58" applyNumberFormat="1" applyFont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3" fillId="0" borderId="11" xfId="58" applyNumberFormat="1" applyFont="1" applyBorder="1" applyAlignment="1">
      <alignment horizontal="left" vertical="center" wrapText="1"/>
    </xf>
    <xf numFmtId="164" fontId="4" fillId="0" borderId="11" xfId="58" applyNumberFormat="1" applyFont="1" applyBorder="1" applyAlignment="1">
      <alignment horizontal="left" vertical="center" wrapText="1"/>
    </xf>
    <xf numFmtId="164" fontId="3" fillId="0" borderId="12" xfId="58" applyNumberFormat="1" applyFont="1" applyBorder="1" applyAlignment="1">
      <alignment horizontal="left" vertical="center" wrapText="1"/>
    </xf>
    <xf numFmtId="164" fontId="4" fillId="0" borderId="10" xfId="58" applyNumberFormat="1" applyFont="1" applyBorder="1" applyAlignment="1">
      <alignment horizontal="left" vertical="center" wrapText="1"/>
    </xf>
    <xf numFmtId="167" fontId="0" fillId="0" borderId="0" xfId="0" applyNumberFormat="1" applyAlignment="1">
      <alignment/>
    </xf>
    <xf numFmtId="0" fontId="38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9.421875" style="0" customWidth="1"/>
    <col min="2" max="2" width="7.140625" style="0" customWidth="1"/>
    <col min="3" max="4" width="16.140625" style="0" customWidth="1"/>
    <col min="5" max="5" width="18.00390625" style="0" customWidth="1"/>
    <col min="6" max="6" width="23.28125" style="0" customWidth="1"/>
    <col min="8" max="8" width="12.140625" style="0" bestFit="1" customWidth="1"/>
    <col min="10" max="10" width="12.140625" style="0" bestFit="1" customWidth="1"/>
  </cols>
  <sheetData>
    <row r="1" ht="15">
      <c r="F1" s="21" t="s">
        <v>29</v>
      </c>
    </row>
    <row r="3" spans="1:6" ht="18.75">
      <c r="A3" s="22" t="s">
        <v>28</v>
      </c>
      <c r="B3" s="22"/>
      <c r="C3" s="22"/>
      <c r="D3" s="22"/>
      <c r="E3" s="22"/>
      <c r="F3" s="22"/>
    </row>
    <row r="6" spans="1:6" s="9" customFormat="1" ht="26.25" customHeight="1">
      <c r="A6" s="3" t="s">
        <v>0</v>
      </c>
      <c r="B6" s="3" t="s">
        <v>8</v>
      </c>
      <c r="C6" s="3" t="s">
        <v>9</v>
      </c>
      <c r="D6" s="3" t="s">
        <v>10</v>
      </c>
      <c r="E6" s="3" t="s">
        <v>1</v>
      </c>
      <c r="F6" s="3" t="s">
        <v>2</v>
      </c>
    </row>
    <row r="7" spans="1:6" ht="31.5">
      <c r="A7" s="14" t="s">
        <v>25</v>
      </c>
      <c r="B7" s="15"/>
      <c r="C7" s="15"/>
      <c r="D7" s="15"/>
      <c r="E7" s="15"/>
      <c r="F7" s="15"/>
    </row>
    <row r="8" spans="1:6" ht="15.75">
      <c r="A8" s="4" t="s">
        <v>13</v>
      </c>
      <c r="B8" s="4"/>
      <c r="C8" s="4"/>
      <c r="D8" s="4"/>
      <c r="E8" s="5"/>
      <c r="F8" s="4"/>
    </row>
    <row r="9" spans="1:6" ht="15.75">
      <c r="A9" s="4" t="s">
        <v>12</v>
      </c>
      <c r="B9" s="4" t="s">
        <v>11</v>
      </c>
      <c r="C9" s="6">
        <v>332</v>
      </c>
      <c r="D9" s="6">
        <v>700</v>
      </c>
      <c r="E9" s="16">
        <f>C9*D9</f>
        <v>232400</v>
      </c>
      <c r="F9" s="4"/>
    </row>
    <row r="10" spans="1:6" ht="15.75">
      <c r="A10" s="4" t="s">
        <v>3</v>
      </c>
      <c r="B10" s="4" t="s">
        <v>11</v>
      </c>
      <c r="C10" s="6">
        <f>6*C26</f>
        <v>60</v>
      </c>
      <c r="D10" s="6">
        <v>500</v>
      </c>
      <c r="E10" s="16">
        <f>C10*D10</f>
        <v>30000</v>
      </c>
      <c r="F10" s="4"/>
    </row>
    <row r="11" spans="1:6" ht="15.75">
      <c r="A11" s="4" t="s">
        <v>4</v>
      </c>
      <c r="B11" s="4" t="s">
        <v>11</v>
      </c>
      <c r="C11" s="6">
        <f>0.5*10*5</f>
        <v>25</v>
      </c>
      <c r="D11" s="6">
        <v>500</v>
      </c>
      <c r="E11" s="16">
        <f>C11*D11</f>
        <v>12500</v>
      </c>
      <c r="F11" s="4"/>
    </row>
    <row r="12" spans="1:6" ht="15.75">
      <c r="A12" s="4" t="s">
        <v>18</v>
      </c>
      <c r="B12" s="4" t="s">
        <v>17</v>
      </c>
      <c r="C12" s="11">
        <v>0.271</v>
      </c>
      <c r="D12" s="6"/>
      <c r="E12" s="17">
        <f>(E9+E10+E11)*C12</f>
        <v>74497.90000000001</v>
      </c>
      <c r="F12" s="4"/>
    </row>
    <row r="13" spans="1:6" ht="15.75">
      <c r="A13" s="4" t="s">
        <v>14</v>
      </c>
      <c r="B13" s="4"/>
      <c r="C13" s="6"/>
      <c r="D13" s="6"/>
      <c r="E13" s="17">
        <f>SUM(E9:E12)</f>
        <v>349397.9</v>
      </c>
      <c r="F13" s="4"/>
    </row>
    <row r="14" spans="1:6" ht="15.75">
      <c r="A14" s="4"/>
      <c r="B14" s="4"/>
      <c r="C14" s="4"/>
      <c r="D14" s="6"/>
      <c r="E14" s="16"/>
      <c r="F14" s="4"/>
    </row>
    <row r="15" spans="1:6" ht="15.75">
      <c r="A15" s="4" t="s">
        <v>19</v>
      </c>
      <c r="B15" s="4" t="s">
        <v>15</v>
      </c>
      <c r="C15" s="4">
        <v>12</v>
      </c>
      <c r="D15" s="6">
        <v>13000</v>
      </c>
      <c r="E15" s="16">
        <f>C15*D15</f>
        <v>156000</v>
      </c>
      <c r="F15" s="4"/>
    </row>
    <row r="16" spans="1:6" ht="15.75">
      <c r="A16" s="4" t="s">
        <v>20</v>
      </c>
      <c r="B16" s="4" t="s">
        <v>17</v>
      </c>
      <c r="C16" s="11">
        <v>0.302</v>
      </c>
      <c r="D16" s="6"/>
      <c r="E16" s="16">
        <f>E15*C16</f>
        <v>47112</v>
      </c>
      <c r="F16" s="4"/>
    </row>
    <row r="17" spans="1:6" ht="15.75">
      <c r="A17" s="4" t="s">
        <v>16</v>
      </c>
      <c r="B17" s="4"/>
      <c r="C17" s="4"/>
      <c r="D17" s="6"/>
      <c r="E17" s="17">
        <f>SUM(E15:E16)</f>
        <v>203112</v>
      </c>
      <c r="F17" s="4"/>
    </row>
    <row r="18" spans="1:6" ht="15.75">
      <c r="A18" s="4"/>
      <c r="B18" s="4"/>
      <c r="C18" s="4"/>
      <c r="D18" s="6"/>
      <c r="E18" s="17"/>
      <c r="F18" s="4"/>
    </row>
    <row r="19" spans="1:6" ht="15.75">
      <c r="A19" s="4" t="s">
        <v>24</v>
      </c>
      <c r="B19" s="4" t="s">
        <v>17</v>
      </c>
      <c r="C19" s="10">
        <v>0.01</v>
      </c>
      <c r="D19" s="6"/>
      <c r="E19" s="17">
        <f>(E13+E17)*C19</f>
        <v>5525.099</v>
      </c>
      <c r="F19" s="4"/>
    </row>
    <row r="20" spans="1:6" ht="15.75">
      <c r="A20" s="4" t="s">
        <v>27</v>
      </c>
      <c r="B20" s="4" t="s">
        <v>17</v>
      </c>
      <c r="C20" s="10">
        <v>0</v>
      </c>
      <c r="D20" s="6"/>
      <c r="E20" s="17">
        <f>(E13+E17)*C20</f>
        <v>0</v>
      </c>
      <c r="F20" s="4"/>
    </row>
    <row r="21" spans="1:6" ht="15.75">
      <c r="A21" s="4" t="s">
        <v>5</v>
      </c>
      <c r="B21" s="4"/>
      <c r="C21" s="4"/>
      <c r="D21" s="6"/>
      <c r="E21" s="17">
        <f>E13+E17+E19+E20</f>
        <v>558034.9990000001</v>
      </c>
      <c r="F21" s="4"/>
    </row>
    <row r="22" spans="1:6" ht="15.75">
      <c r="A22" s="4"/>
      <c r="B22" s="4"/>
      <c r="C22" s="4"/>
      <c r="D22" s="6"/>
      <c r="E22" s="17"/>
      <c r="F22" s="4"/>
    </row>
    <row r="23" spans="1:6" ht="15.75">
      <c r="A23" s="4" t="s">
        <v>23</v>
      </c>
      <c r="B23" s="4" t="s">
        <v>17</v>
      </c>
      <c r="C23" s="10">
        <v>0.25</v>
      </c>
      <c r="D23" s="6"/>
      <c r="E23" s="17">
        <f>E21*C23/(1-C23)</f>
        <v>186011.66633333336</v>
      </c>
      <c r="F23" s="4"/>
    </row>
    <row r="24" spans="1:6" ht="15.75">
      <c r="A24" s="4"/>
      <c r="B24" s="4"/>
      <c r="C24" s="4"/>
      <c r="D24" s="6"/>
      <c r="E24" s="17"/>
      <c r="F24" s="4"/>
    </row>
    <row r="25" spans="1:8" ht="15.75">
      <c r="A25" s="4" t="s">
        <v>6</v>
      </c>
      <c r="B25" s="4"/>
      <c r="C25" s="4"/>
      <c r="D25" s="6"/>
      <c r="E25" s="17">
        <f>E21+E23</f>
        <v>744046.6653333334</v>
      </c>
      <c r="F25" s="4"/>
      <c r="H25" s="20"/>
    </row>
    <row r="26" spans="1:6" ht="15.75">
      <c r="A26" s="7" t="s">
        <v>7</v>
      </c>
      <c r="B26" s="7" t="s">
        <v>21</v>
      </c>
      <c r="C26" s="7">
        <v>10</v>
      </c>
      <c r="D26" s="13"/>
      <c r="E26" s="18"/>
      <c r="F26" s="8"/>
    </row>
    <row r="27" spans="1:6" ht="15.75">
      <c r="A27" s="12" t="s">
        <v>22</v>
      </c>
      <c r="B27" s="1"/>
      <c r="C27" s="1"/>
      <c r="D27" s="2"/>
      <c r="E27" s="19">
        <f>E25/C26</f>
        <v>74404.66653333334</v>
      </c>
      <c r="F27" s="1"/>
    </row>
    <row r="28" spans="1:6" ht="31.5">
      <c r="A28" s="12" t="s">
        <v>26</v>
      </c>
      <c r="B28" s="1"/>
      <c r="C28" s="1"/>
      <c r="D28" s="2"/>
      <c r="E28" s="19">
        <f>ROUNDUP(E27,-3)</f>
        <v>75000</v>
      </c>
      <c r="F28" s="1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Каменский Дмитрий  Викторович</dc:creator>
  <cp:keywords/>
  <dc:description/>
  <cp:lastModifiedBy>Василевская Юлия Николаевна</cp:lastModifiedBy>
  <cp:lastPrinted>2014-04-25T13:53:51Z</cp:lastPrinted>
  <dcterms:created xsi:type="dcterms:W3CDTF">2014-04-25T07:38:02Z</dcterms:created>
  <dcterms:modified xsi:type="dcterms:W3CDTF">2014-06-26T07:54:13Z</dcterms:modified>
  <cp:category/>
  <cp:version/>
  <cp:contentType/>
  <cp:contentStatus/>
</cp:coreProperties>
</file>